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8445" activeTab="1"/>
  </bookViews>
  <sheets>
    <sheet name="BS&amp;PL Eng" sheetId="1" r:id="rId1"/>
    <sheet name="CE eng" sheetId="2" r:id="rId2"/>
  </sheets>
  <definedNames>
    <definedName name="_xlnm.Print_Area" localSheetId="0">'BS&amp;PL Eng'!$A$1:$K$368</definedName>
    <definedName name="_xlnm.Print_Area" localSheetId="1">'CE eng'!$A$1:$AH$152</definedName>
    <definedName name="Z_1DBF01E1_B4C8_4AA1_B3BE_E1A7ECCAC268_.wvu.PrintArea" localSheetId="0" hidden="1">'BS&amp;PL Eng'!$A$119:$K$368</definedName>
    <definedName name="Z_1DBF01E1_B4C8_4AA1_B3BE_E1A7ECCAC268_.wvu.PrintArea" localSheetId="1" hidden="1">'CE eng'!$A$1:$AB$154</definedName>
    <definedName name="Z_A8B133D2_5E44_45E2_911E_1184DC9BE646_.wvu.PrintArea" localSheetId="0" hidden="1">'BS&amp;PL Eng'!$A$119:$K$368</definedName>
    <definedName name="Z_A8B133D2_5E44_45E2_911E_1184DC9BE646_.wvu.PrintArea" localSheetId="1" hidden="1">'CE eng'!$A$1:$AB$154</definedName>
    <definedName name="Z_FA7D0D03_C0A8_417E_A291_1937F3EAEF7A_.wvu.PrintArea" localSheetId="0" hidden="1">'BS&amp;PL Eng'!$A$119:$K$368</definedName>
    <definedName name="Z_FA7D0D03_C0A8_417E_A291_1937F3EAEF7A_.wvu.PrintArea" localSheetId="1" hidden="1">'CE eng'!$A$1:$AB$154</definedName>
  </definedNames>
  <calcPr fullCalcOnLoad="1"/>
</workbook>
</file>

<file path=xl/sharedStrings.xml><?xml version="1.0" encoding="utf-8"?>
<sst xmlns="http://schemas.openxmlformats.org/spreadsheetml/2006/main" count="535" uniqueCount="324">
  <si>
    <t>The accompanying notes are an integral part of the financial statements.</t>
  </si>
  <si>
    <t xml:space="preserve">      by issuing shares</t>
  </si>
  <si>
    <t xml:space="preserve">   Acquire investments in subsidiary companies </t>
  </si>
  <si>
    <t xml:space="preserve">   Dividend receivable</t>
  </si>
  <si>
    <t xml:space="preserve">   retention</t>
  </si>
  <si>
    <t xml:space="preserve">   Increase (decrease) in payable to construction </t>
  </si>
  <si>
    <t xml:space="preserve">   Decrease in accounts payable - investment property</t>
  </si>
  <si>
    <t xml:space="preserve">      - property, premises and equipment</t>
  </si>
  <si>
    <t xml:space="preserve">   Increase in accounts payable</t>
  </si>
  <si>
    <t xml:space="preserve">   Assets acquired under finance lease agreements</t>
  </si>
  <si>
    <t>Non-cash items:</t>
  </si>
  <si>
    <t>Supplemental cash flows information:</t>
  </si>
  <si>
    <t>Cash and cash equivalents at end of year</t>
  </si>
  <si>
    <t>Cash and cash equivalents at beginning of year</t>
  </si>
  <si>
    <t>Net increase (decrease) in cash and cash equivalents</t>
  </si>
  <si>
    <t xml:space="preserve">Net cash from (used in) financing activities </t>
  </si>
  <si>
    <t xml:space="preserve">   non - controlling interests</t>
  </si>
  <si>
    <t xml:space="preserve">Dividend paid by subsidiaries to </t>
  </si>
  <si>
    <t>Dividend paid</t>
  </si>
  <si>
    <t>Net cash received from issuing ordinary shares</t>
  </si>
  <si>
    <t xml:space="preserve">   from non - controlling interests</t>
  </si>
  <si>
    <t>Cash paid for investment in subsidiary companies</t>
  </si>
  <si>
    <t>Cash paid for redemption of debentures</t>
  </si>
  <si>
    <t>Cash received from issue of debentures</t>
  </si>
  <si>
    <t xml:space="preserve">   finance lease agreements</t>
  </si>
  <si>
    <t xml:space="preserve">Repayments of liabilities under </t>
  </si>
  <si>
    <t xml:space="preserve">   financial institutions</t>
  </si>
  <si>
    <t>Repayment of long-term loans from</t>
  </si>
  <si>
    <t xml:space="preserve">Cash received from long-term loans from </t>
  </si>
  <si>
    <t xml:space="preserve">   from financial instititons</t>
  </si>
  <si>
    <t xml:space="preserve">Repayment of bank overdraft and short-term loans </t>
  </si>
  <si>
    <t xml:space="preserve">Cash received from bank overdraft and short-term loans </t>
  </si>
  <si>
    <t>Increase in short-term loans from related parties</t>
  </si>
  <si>
    <t>Cash flows from financing activities</t>
  </si>
  <si>
    <t>Separate financial statements</t>
  </si>
  <si>
    <t>Consolidated financial statements</t>
  </si>
  <si>
    <t>(Unit: Baht)</t>
  </si>
  <si>
    <t>For the year ended 31 December 2012</t>
  </si>
  <si>
    <t>Statement of cash flows (continued)</t>
  </si>
  <si>
    <t>Bangkok Dusit Medical Services Public Company Limited and its subsidiaries</t>
  </si>
  <si>
    <t>Net cash used in investing activities</t>
  </si>
  <si>
    <t>Cash paid for purchase of intangible assets</t>
  </si>
  <si>
    <t>Cash received from long-term loans to related parties</t>
  </si>
  <si>
    <t>Increase in long-term loans to related parties</t>
  </si>
  <si>
    <t>Increase in short-term loans to related parties</t>
  </si>
  <si>
    <t>Cash paid for leasehold rights</t>
  </si>
  <si>
    <t xml:space="preserve">   and equipment</t>
  </si>
  <si>
    <t xml:space="preserve">Cash paid for purchase of property, premises </t>
  </si>
  <si>
    <t xml:space="preserve">   premises and equipment</t>
  </si>
  <si>
    <t>Cash received from disposal of property,</t>
  </si>
  <si>
    <t>Cash  paid for investment property</t>
  </si>
  <si>
    <t xml:space="preserve">   other long-term investment</t>
  </si>
  <si>
    <t xml:space="preserve">Cash received from disposal of dued </t>
  </si>
  <si>
    <t xml:space="preserve">   subsidiary company</t>
  </si>
  <si>
    <t xml:space="preserve">Cash received from refunding capital of a </t>
  </si>
  <si>
    <t xml:space="preserve">   associates and other company</t>
  </si>
  <si>
    <t>Cash paid for purchase of investments in subsidiaries,</t>
  </si>
  <si>
    <t>Interest received from investment</t>
  </si>
  <si>
    <t>Dividend received</t>
  </si>
  <si>
    <t>Decrease in long-term financial institution deposits</t>
  </si>
  <si>
    <t>Decrease in restricted financial institution deposits</t>
  </si>
  <si>
    <t>Decrease (increase) in short-term investments</t>
  </si>
  <si>
    <t>Cash flows from investing activities</t>
  </si>
  <si>
    <t>Net cash from operating activities</t>
  </si>
  <si>
    <t xml:space="preserve">   Cash paid for corporate income tax</t>
  </si>
  <si>
    <t xml:space="preserve">   Cash received from tax refund</t>
  </si>
  <si>
    <t xml:space="preserve">   Cash paid for interest expenses</t>
  </si>
  <si>
    <t xml:space="preserve">   Cash received from interest incomes</t>
  </si>
  <si>
    <t xml:space="preserve">   Other non-current liabilities</t>
  </si>
  <si>
    <t xml:space="preserve">   Provision for long-term employee benefits</t>
  </si>
  <si>
    <t xml:space="preserve">   Other current liabilities</t>
  </si>
  <si>
    <t xml:space="preserve">   Accrued expenses</t>
  </si>
  <si>
    <t xml:space="preserve">   Trade and other payables</t>
  </si>
  <si>
    <t xml:space="preserve">Increase (decrease) in operating liabilities </t>
  </si>
  <si>
    <t xml:space="preserve">   Other non-current assets</t>
  </si>
  <si>
    <t xml:space="preserve">   Other current assets</t>
  </si>
  <si>
    <t xml:space="preserve">   Inventories</t>
  </si>
  <si>
    <t xml:space="preserve">   Trade and other receivables</t>
  </si>
  <si>
    <t xml:space="preserve">Decrease (increase) in operating assets </t>
  </si>
  <si>
    <t>Cash flows from operating activities (continued)</t>
  </si>
  <si>
    <t xml:space="preserve">   in operating assets and liabilities</t>
  </si>
  <si>
    <t>Profit from operating activities before changes</t>
  </si>
  <si>
    <t xml:space="preserve">   Interest expense</t>
  </si>
  <si>
    <t xml:space="preserve">   Dividend income</t>
  </si>
  <si>
    <t xml:space="preserve">   Interest income</t>
  </si>
  <si>
    <t xml:space="preserve">   Long-term employee benefit expenses</t>
  </si>
  <si>
    <t xml:space="preserve">   Unrealised loss (gain) on foreign exchange </t>
  </si>
  <si>
    <t xml:space="preserve">   Loss on liquidation of a subsidiary company</t>
  </si>
  <si>
    <t xml:space="preserve">   Gain on fair value adjustment of investment properties</t>
  </si>
  <si>
    <t xml:space="preserve">      and equipment</t>
  </si>
  <si>
    <t xml:space="preserve">   Loss (gain) on disposal of property, premises </t>
  </si>
  <si>
    <t xml:space="preserve">      issued debentures and loan</t>
  </si>
  <si>
    <t xml:space="preserve">   Amortisation of expense for convertible debentures,</t>
  </si>
  <si>
    <t xml:space="preserve">   Gain on fair value adjustment of investments</t>
  </si>
  <si>
    <t xml:space="preserve">   Negative goodwill</t>
  </si>
  <si>
    <t xml:space="preserve">      associated companies</t>
  </si>
  <si>
    <t xml:space="preserve">   Share of income from investments in </t>
  </si>
  <si>
    <t xml:space="preserve">   Amortisation of deferred income</t>
  </si>
  <si>
    <t xml:space="preserve">   Loss on deteriorated inventories</t>
  </si>
  <si>
    <t xml:space="preserve">   Loss (reversal loss) on impairment of assets</t>
  </si>
  <si>
    <t xml:space="preserve">   Bad debts and allowance for doubtful accounts</t>
  </si>
  <si>
    <t xml:space="preserve">   Write-off of assets</t>
  </si>
  <si>
    <t xml:space="preserve">   Depreciation and amortisation expenses</t>
  </si>
  <si>
    <t xml:space="preserve">   net cash provided by (paid from) operating activities: </t>
  </si>
  <si>
    <t xml:space="preserve">Adjustments to reconcile profit before corporate income tax to </t>
  </si>
  <si>
    <t>Profit before income tax</t>
  </si>
  <si>
    <t>Cash flows from operating activities</t>
  </si>
  <si>
    <t>Statement of cash flows</t>
  </si>
  <si>
    <t>Non-controlling interests of the subsidiaries</t>
  </si>
  <si>
    <t>Equity holders of the Company</t>
  </si>
  <si>
    <t>Total comprehensive income attributable to:</t>
  </si>
  <si>
    <t>Total comprehensive income for the year</t>
  </si>
  <si>
    <t>Other comprehensive income for the year</t>
  </si>
  <si>
    <t xml:space="preserve">   associated companies</t>
  </si>
  <si>
    <t xml:space="preserve">Share of other comprehensive income from </t>
  </si>
  <si>
    <t xml:space="preserve">   financial statements in foreign currency</t>
  </si>
  <si>
    <t xml:space="preserve">Exchange differences on translation of </t>
  </si>
  <si>
    <t xml:space="preserve">Gain on revaluation of land </t>
  </si>
  <si>
    <t>Actuarial losses</t>
  </si>
  <si>
    <t xml:space="preserve">    associated company</t>
  </si>
  <si>
    <t xml:space="preserve">    other long-term investment to investment in </t>
  </si>
  <si>
    <t xml:space="preserve">    investments due to transfer of investment from </t>
  </si>
  <si>
    <t>Reversal gain on change in value of available-for-sale</t>
  </si>
  <si>
    <t xml:space="preserve">   of available-for-sale investments</t>
  </si>
  <si>
    <t>Gain on change in value</t>
  </si>
  <si>
    <t>Other comprehensive income:</t>
  </si>
  <si>
    <t>Profit for the year</t>
  </si>
  <si>
    <t>Note</t>
  </si>
  <si>
    <t>Statement of comprehensive income</t>
  </si>
  <si>
    <t>Weighted average number of ordinary shares (shares)</t>
  </si>
  <si>
    <t>Profit attributable to equity holders of the Company</t>
  </si>
  <si>
    <t xml:space="preserve">Basic earnings per share </t>
  </si>
  <si>
    <t>Profit attributable to:</t>
  </si>
  <si>
    <t>Income tax expenses</t>
  </si>
  <si>
    <t>Profit before income tax expenses</t>
  </si>
  <si>
    <t>Finance expenses</t>
  </si>
  <si>
    <t xml:space="preserve">   income tax expenses</t>
  </si>
  <si>
    <t xml:space="preserve">Profit before finance expenses and  </t>
  </si>
  <si>
    <t xml:space="preserve">   companies</t>
  </si>
  <si>
    <t xml:space="preserve">Share of income from investments in associated </t>
  </si>
  <si>
    <t xml:space="preserve">   income tax</t>
  </si>
  <si>
    <t xml:space="preserve">   associated companies, finance expenses and </t>
  </si>
  <si>
    <t xml:space="preserve">Profit before share of income from investments in </t>
  </si>
  <si>
    <t>Total expenses</t>
  </si>
  <si>
    <t>Administrative expenses</t>
  </si>
  <si>
    <t>Cost of hospital operations and goods sold</t>
  </si>
  <si>
    <t>Expenses</t>
  </si>
  <si>
    <t>Total revenues</t>
  </si>
  <si>
    <t>Total other income</t>
  </si>
  <si>
    <t xml:space="preserve">   Others</t>
  </si>
  <si>
    <t xml:space="preserve">   Revenue from sales of goods and foods</t>
  </si>
  <si>
    <t>Other income</t>
  </si>
  <si>
    <t>Revenues from hospital operations</t>
  </si>
  <si>
    <t>Revenues</t>
  </si>
  <si>
    <t>Income statement</t>
  </si>
  <si>
    <t>Directors</t>
  </si>
  <si>
    <t>Total liabilities and shareholders' equity</t>
  </si>
  <si>
    <t>Total shareholders' equity</t>
  </si>
  <si>
    <t>Non - controlling interests of the subsidiaries</t>
  </si>
  <si>
    <t>Equity attributable to owners of the Company</t>
  </si>
  <si>
    <t>Other components of shareholders' equity</t>
  </si>
  <si>
    <t xml:space="preserve">   Unappropriated </t>
  </si>
  <si>
    <t xml:space="preserve">   Appropriated - statutory reserve</t>
  </si>
  <si>
    <t>Retained earnings</t>
  </si>
  <si>
    <t xml:space="preserve">   Difference from shareholding restructure</t>
  </si>
  <si>
    <t xml:space="preserve">   Premium on ordinary shares</t>
  </si>
  <si>
    <t xml:space="preserve">Share premium </t>
  </si>
  <si>
    <t xml:space="preserve">      1,545,458,883 ordinary shares of Baht 1 each</t>
  </si>
  <si>
    <t xml:space="preserve">   Issued and fully paid-up</t>
  </si>
  <si>
    <t xml:space="preserve">         of Baht 1 each)</t>
  </si>
  <si>
    <t xml:space="preserve">         (2011: 1,553,391,408 ordinary shares </t>
  </si>
  <si>
    <t xml:space="preserve">      1,700,004,771 ordinary shares of Baht 1 each</t>
  </si>
  <si>
    <t xml:space="preserve">   Registered</t>
  </si>
  <si>
    <t>Share capital</t>
  </si>
  <si>
    <t>Shareholders' equity</t>
  </si>
  <si>
    <t>Liabilities and shareholders' equity (continued)</t>
  </si>
  <si>
    <t>As at 31 December 2012</t>
  </si>
  <si>
    <t>Statement of financial position (continued)</t>
  </si>
  <si>
    <t>Total liabilities</t>
  </si>
  <si>
    <t>Total non-current liabilities</t>
  </si>
  <si>
    <t>Other non-current liabilities</t>
  </si>
  <si>
    <t>Deferred income</t>
  </si>
  <si>
    <t>Provision for long-term employee benefits</t>
  </si>
  <si>
    <t>Debentures - net of current portion</t>
  </si>
  <si>
    <t xml:space="preserve">   - net of current portion</t>
  </si>
  <si>
    <t>Liabilities under finance lease agreement</t>
  </si>
  <si>
    <t>Long - term loans from financial insitutions</t>
  </si>
  <si>
    <t>Non-current liabilities</t>
  </si>
  <si>
    <t>Total current liabilities</t>
  </si>
  <si>
    <t>Other current liabilities</t>
  </si>
  <si>
    <t>Accrued expenses</t>
  </si>
  <si>
    <t>Income tax payable</t>
  </si>
  <si>
    <t>Current portion of debentures</t>
  </si>
  <si>
    <t xml:space="preserve">    finance lease agreements</t>
  </si>
  <si>
    <t xml:space="preserve">Current portion of liabilities under  </t>
  </si>
  <si>
    <t xml:space="preserve">Current portion of long-term loans from </t>
  </si>
  <si>
    <t>Short-term loans from related parties</t>
  </si>
  <si>
    <t>Trade and other payables</t>
  </si>
  <si>
    <t xml:space="preserve">Bank overdrafts and short-term loans from </t>
  </si>
  <si>
    <t>Current liabilities</t>
  </si>
  <si>
    <t>Liabilities and shareholders' equity</t>
  </si>
  <si>
    <t>2011</t>
  </si>
  <si>
    <t>Total assets</t>
  </si>
  <si>
    <t>Total non-current assets</t>
  </si>
  <si>
    <t xml:space="preserve">   Leasehold rights </t>
  </si>
  <si>
    <t xml:space="preserve">Other non-current assets </t>
  </si>
  <si>
    <t xml:space="preserve">Intangible assets </t>
  </si>
  <si>
    <t>Goodwill</t>
  </si>
  <si>
    <t>Land and buildings not used in operation</t>
  </si>
  <si>
    <t xml:space="preserve">Property, premises and equipment </t>
  </si>
  <si>
    <t>Investment properties</t>
  </si>
  <si>
    <t>Long-term loans to related parties</t>
  </si>
  <si>
    <t xml:space="preserve">Other long-term investments </t>
  </si>
  <si>
    <t>Investments in subsidiary companies</t>
  </si>
  <si>
    <t>Investments in associated companies</t>
  </si>
  <si>
    <t>Restricted financial institution deposits</t>
  </si>
  <si>
    <t>Long-term deposit at financial institution</t>
  </si>
  <si>
    <t>Non-current assets</t>
  </si>
  <si>
    <t>Total current assets</t>
  </si>
  <si>
    <t xml:space="preserve">Other current assets </t>
  </si>
  <si>
    <t>Inventories</t>
  </si>
  <si>
    <t>Short-term loans to related parties</t>
  </si>
  <si>
    <t>Dividend receivable - related parties</t>
  </si>
  <si>
    <t>Trade and other receivables</t>
  </si>
  <si>
    <t>Short-term investments</t>
  </si>
  <si>
    <t>Cash and cash equivalents</t>
  </si>
  <si>
    <t>Current assets</t>
  </si>
  <si>
    <t>Assets</t>
  </si>
  <si>
    <t>2012</t>
  </si>
  <si>
    <t>Statement of financial position</t>
  </si>
  <si>
    <t>Balance as at 31 December 2012</t>
  </si>
  <si>
    <t>Statutory reserve (Note 27)</t>
  </si>
  <si>
    <t>Dividend paid (Note 26)</t>
  </si>
  <si>
    <t>Balance as at 31 December 2011</t>
  </si>
  <si>
    <t>Conversion of convertible debentures</t>
  </si>
  <si>
    <t>Issue of share capital (Note 25)</t>
  </si>
  <si>
    <t xml:space="preserve">   issuing shares (Note 25)</t>
  </si>
  <si>
    <t>Acquire investments in subsidiary companies by</t>
  </si>
  <si>
    <t xml:space="preserve">  for investment property </t>
  </si>
  <si>
    <t>Cumulative effect of change in accounting policy</t>
  </si>
  <si>
    <t xml:space="preserve">  for employee benefits </t>
  </si>
  <si>
    <t>Balance as at 31 December 2010</t>
  </si>
  <si>
    <t>equity</t>
  </si>
  <si>
    <t>component</t>
  </si>
  <si>
    <t>land</t>
  </si>
  <si>
    <t>investments</t>
  </si>
  <si>
    <t>Unappropriated</t>
  </si>
  <si>
    <t>reserve</t>
  </si>
  <si>
    <t>ordinary shares</t>
  </si>
  <si>
    <t>share capital</t>
  </si>
  <si>
    <t>shareholders'</t>
  </si>
  <si>
    <t>surplus on</t>
  </si>
  <si>
    <t>sale</t>
  </si>
  <si>
    <t>statutory</t>
  </si>
  <si>
    <t xml:space="preserve">Premium on </t>
  </si>
  <si>
    <t>paid-up</t>
  </si>
  <si>
    <t>Total</t>
  </si>
  <si>
    <t>components of</t>
  </si>
  <si>
    <t xml:space="preserve">debentures - </t>
  </si>
  <si>
    <t>Revaluation</t>
  </si>
  <si>
    <t>available-for-</t>
  </si>
  <si>
    <t>Appropriated-</t>
  </si>
  <si>
    <t xml:space="preserve">Issued and </t>
  </si>
  <si>
    <t>Total other</t>
  </si>
  <si>
    <t>Convertible</t>
  </si>
  <si>
    <t>in value of</t>
  </si>
  <si>
    <t>on changes</t>
  </si>
  <si>
    <t>Surplus (deficit)</t>
  </si>
  <si>
    <t>Other components of shareholders’ equity</t>
  </si>
  <si>
    <t>Statement of changes in shareholders' equity (continued)</t>
  </si>
  <si>
    <t xml:space="preserve">   from dividend of subsidiaries</t>
  </si>
  <si>
    <t>Decrease in non-controlling interests of subsidiaries</t>
  </si>
  <si>
    <t xml:space="preserve">   from purchase investment in subsidiaries</t>
  </si>
  <si>
    <t>Change in non-controlling interests of subsidiaries</t>
  </si>
  <si>
    <t xml:space="preserve">   as equity securities from an associated company</t>
  </si>
  <si>
    <t xml:space="preserve">Share of Interest paid for convertible bonds treated </t>
  </si>
  <si>
    <t>subsidiaries</t>
  </si>
  <si>
    <t>the Company</t>
  </si>
  <si>
    <t>companies</t>
  </si>
  <si>
    <t>company</t>
  </si>
  <si>
    <t>foreign currency</t>
  </si>
  <si>
    <t>restructure</t>
  </si>
  <si>
    <t>of the</t>
  </si>
  <si>
    <t>owners of</t>
  </si>
  <si>
    <t>subsidiary</t>
  </si>
  <si>
    <t>associated</t>
  </si>
  <si>
    <t>statements in</t>
  </si>
  <si>
    <t>shareholding</t>
  </si>
  <si>
    <t>interest</t>
  </si>
  <si>
    <t>attributable to</t>
  </si>
  <si>
    <t>book value of</t>
  </si>
  <si>
    <t>equity from</t>
  </si>
  <si>
    <t xml:space="preserve">financial </t>
  </si>
  <si>
    <t>Difference from</t>
  </si>
  <si>
    <t>non-controlling</t>
  </si>
  <si>
    <t>Total equity</t>
  </si>
  <si>
    <t>investment over</t>
  </si>
  <si>
    <t xml:space="preserve">translation of </t>
  </si>
  <si>
    <t xml:space="preserve">Excess of </t>
  </si>
  <si>
    <t xml:space="preserve">components of </t>
  </si>
  <si>
    <t>differences on</t>
  </si>
  <si>
    <t>Equity</t>
  </si>
  <si>
    <t>Share of other</t>
  </si>
  <si>
    <t xml:space="preserve">Exchange </t>
  </si>
  <si>
    <t xml:space="preserve">Statement of changes in shareholders' equity </t>
  </si>
  <si>
    <t xml:space="preserve">   subsidiaries from dividend of subsidiaries</t>
  </si>
  <si>
    <t xml:space="preserve">Decrease in non-controlling interests of </t>
  </si>
  <si>
    <t xml:space="preserve">   in subsidiaries</t>
  </si>
  <si>
    <t xml:space="preserve">   of subsidiaries from purchase investment</t>
  </si>
  <si>
    <t xml:space="preserve">Change in non-controlling interests </t>
  </si>
  <si>
    <t xml:space="preserve">   companies by issuing shares (Note 25)</t>
  </si>
  <si>
    <t xml:space="preserve">Acquire investments in subsidiary </t>
  </si>
  <si>
    <t xml:space="preserve">  policy for employee benefits </t>
  </si>
  <si>
    <t xml:space="preserve">Cumulative effect of change in accounting </t>
  </si>
  <si>
    <t>12</t>
  </si>
  <si>
    <t>16, 17</t>
  </si>
  <si>
    <t>29, 35</t>
  </si>
  <si>
    <t>12, 13, 14</t>
  </si>
  <si>
    <t>12.1, 13.3</t>
  </si>
  <si>
    <t>-</t>
  </si>
  <si>
    <t>10, 21</t>
  </si>
  <si>
    <t>8, 9, 10</t>
  </si>
  <si>
    <t>6, 7</t>
  </si>
  <si>
    <t>10, 19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</si>
</sst>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\ ;\(#,##0\)"/>
    <numFmt numFmtId="196" formatCode="#,##0.0_);[Red]\(#,##0.0\)"/>
    <numFmt numFmtId="197" formatCode="_(* #,##0.00_);_(* \(#,##0.00\);_(* &quot;-&quot;_);_(@_)"/>
    <numFmt numFmtId="198" formatCode="_(* #,##0_);_(* \(#,##0\);_(* &quot; -    &quot;_);_(@_)"/>
    <numFmt numFmtId="199" formatCode="dd\ mmmm\ yyyy"/>
    <numFmt numFmtId="200" formatCode="#,##0.00\ &quot;F&quot;;\-#,##0.00\ &quot;F&quot;"/>
    <numFmt numFmtId="201" formatCode="dd\-mmm\-yy_)"/>
    <numFmt numFmtId="202" formatCode="0.0%"/>
    <numFmt numFmtId="203" formatCode="0.00_)"/>
    <numFmt numFmtId="204" formatCode="_(* #,##0_);_(* \(#,##0\);_(* &quot;-&quot;??_);_(@_)"/>
  </numFmts>
  <fonts count="55">
    <font>
      <sz val="15"/>
      <name val="Angsana New"/>
      <family val="1"/>
    </font>
    <font>
      <sz val="10"/>
      <color indexed="8"/>
      <name val="Arial"/>
      <family val="2"/>
    </font>
    <font>
      <sz val="10"/>
      <name val="ApFont"/>
      <family val="0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4"/>
      <name val="Angsana New"/>
      <family val="1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195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9" fillId="0" borderId="0" applyFont="0" applyFill="0" applyBorder="0" applyAlignment="0" applyProtection="0"/>
    <xf numFmtId="192" fontId="38" fillId="0" borderId="0" applyFont="0" applyFill="0" applyBorder="0" applyAlignment="0" applyProtection="0"/>
    <xf numFmtId="200" fontId="13" fillId="0" borderId="0">
      <alignment/>
      <protection/>
    </xf>
    <xf numFmtId="4" fontId="2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201" fontId="13" fillId="0" borderId="0">
      <alignment/>
      <protection/>
    </xf>
    <xf numFmtId="202" fontId="1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1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14" fillId="32" borderId="6" applyNumberFormat="0" applyBorder="0" applyAlignment="0" applyProtection="0"/>
    <xf numFmtId="0" fontId="49" fillId="0" borderId="7" applyNumberFormat="0" applyFill="0" applyAlignment="0" applyProtection="0"/>
    <xf numFmtId="0" fontId="50" fillId="33" borderId="0" applyNumberFormat="0" applyBorder="0" applyAlignment="0" applyProtection="0"/>
    <xf numFmtId="37" fontId="15" fillId="0" borderId="0">
      <alignment/>
      <protection/>
    </xf>
    <xf numFmtId="203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95" fontId="0" fillId="0" borderId="0">
      <alignment/>
      <protection/>
    </xf>
    <xf numFmtId="195" fontId="17" fillId="0" borderId="0">
      <alignment/>
      <protection/>
    </xf>
    <xf numFmtId="0" fontId="38" fillId="34" borderId="8" applyNumberFormat="0" applyFont="0" applyAlignment="0" applyProtection="0"/>
    <xf numFmtId="0" fontId="51" fillId="27" borderId="9" applyNumberFormat="0" applyAlignment="0" applyProtection="0"/>
    <xf numFmtId="9" fontId="38" fillId="0" borderId="0" applyFont="0" applyFill="0" applyBorder="0" applyAlignment="0" applyProtection="0"/>
    <xf numFmtId="10" fontId="9" fillId="0" borderId="0" applyFont="0" applyFill="0" applyBorder="0" applyAlignment="0" applyProtection="0"/>
    <xf numFmtId="1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195" fontId="0" fillId="0" borderId="0" xfId="0" applyAlignment="1">
      <alignment/>
    </xf>
    <xf numFmtId="38" fontId="3" fillId="0" borderId="0" xfId="64" applyNumberFormat="1" applyFont="1" applyFill="1" applyAlignment="1">
      <alignment/>
      <protection/>
    </xf>
    <xf numFmtId="37" fontId="3" fillId="0" borderId="0" xfId="64" applyNumberFormat="1" applyFont="1" applyFill="1" applyAlignment="1">
      <alignment/>
      <protection/>
    </xf>
    <xf numFmtId="38" fontId="3" fillId="0" borderId="0" xfId="64" applyNumberFormat="1" applyFont="1" applyFill="1" applyBorder="1" applyAlignment="1">
      <alignment/>
      <protection/>
    </xf>
    <xf numFmtId="37" fontId="3" fillId="0" borderId="0" xfId="64" applyNumberFormat="1" applyFont="1" applyFill="1" applyBorder="1" applyAlignment="1">
      <alignment horizontal="right"/>
      <protection/>
    </xf>
    <xf numFmtId="192" fontId="3" fillId="0" borderId="0" xfId="0" applyNumberFormat="1" applyFont="1" applyFill="1" applyBorder="1" applyAlignment="1">
      <alignment horizontal="right"/>
    </xf>
    <xf numFmtId="37" fontId="4" fillId="0" borderId="0" xfId="64" applyNumberFormat="1" applyFont="1" applyFill="1" applyBorder="1" applyAlignment="1">
      <alignment/>
      <protection/>
    </xf>
    <xf numFmtId="192" fontId="3" fillId="0" borderId="0" xfId="0" applyNumberFormat="1" applyFont="1" applyFill="1" applyAlignment="1">
      <alignment horizontal="right"/>
    </xf>
    <xf numFmtId="38" fontId="5" fillId="0" borderId="0" xfId="64" applyNumberFormat="1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192" fontId="3" fillId="0" borderId="0" xfId="64" applyNumberFormat="1" applyFont="1" applyFill="1" applyBorder="1" applyAlignment="1">
      <alignment horizontal="right"/>
      <protection/>
    </xf>
    <xf numFmtId="192" fontId="3" fillId="0" borderId="0" xfId="64" applyNumberFormat="1" applyFont="1" applyFill="1" applyAlignment="1">
      <alignment horizontal="right"/>
      <protection/>
    </xf>
    <xf numFmtId="0" fontId="6" fillId="0" borderId="0" xfId="64" applyFont="1" applyFill="1" applyBorder="1" applyAlignment="1">
      <alignment/>
      <protection/>
    </xf>
    <xf numFmtId="192" fontId="3" fillId="0" borderId="12" xfId="64" applyNumberFormat="1" applyFont="1" applyFill="1" applyBorder="1" applyAlignment="1">
      <alignment horizontal="right"/>
      <protection/>
    </xf>
    <xf numFmtId="192" fontId="3" fillId="0" borderId="13" xfId="64" applyNumberFormat="1" applyFont="1" applyFill="1" applyBorder="1" applyAlignment="1">
      <alignment horizontal="right"/>
      <protection/>
    </xf>
    <xf numFmtId="0" fontId="3" fillId="0" borderId="0" xfId="64" applyNumberFormat="1" applyFont="1" applyFill="1" applyAlignment="1">
      <alignment/>
      <protection/>
    </xf>
    <xf numFmtId="0" fontId="7" fillId="0" borderId="0" xfId="64" applyNumberFormat="1" applyFont="1" applyFill="1" applyBorder="1" applyAlignment="1">
      <alignment horizontal="center"/>
      <protection/>
    </xf>
    <xf numFmtId="0" fontId="3" fillId="0" borderId="0" xfId="64" applyNumberFormat="1" applyFont="1" applyFill="1" applyBorder="1" applyAlignment="1" quotePrefix="1">
      <alignment horizontal="center"/>
      <protection/>
    </xf>
    <xf numFmtId="0" fontId="7" fillId="0" borderId="0" xfId="64" applyNumberFormat="1" applyFont="1" applyFill="1" applyAlignment="1">
      <alignment horizontal="center"/>
      <protection/>
    </xf>
    <xf numFmtId="37" fontId="3" fillId="0" borderId="14" xfId="64" applyNumberFormat="1" applyFont="1" applyFill="1" applyBorder="1" applyAlignment="1">
      <alignment horizontal="center"/>
      <protection/>
    </xf>
    <xf numFmtId="37" fontId="3" fillId="0" borderId="0" xfId="64" applyNumberFormat="1" applyFont="1" applyFill="1" applyBorder="1" applyAlignment="1" quotePrefix="1">
      <alignment horizontal="center"/>
      <protection/>
    </xf>
    <xf numFmtId="37" fontId="3" fillId="0" borderId="0" xfId="64" applyNumberFormat="1" applyFont="1" applyFill="1" applyAlignment="1">
      <alignment horizontal="right"/>
      <protection/>
    </xf>
    <xf numFmtId="37" fontId="3" fillId="0" borderId="0" xfId="64" applyNumberFormat="1" applyFont="1" applyFill="1" applyAlignment="1">
      <alignment horizontal="centerContinuous"/>
      <protection/>
    </xf>
    <xf numFmtId="38" fontId="3" fillId="0" borderId="0" xfId="64" applyNumberFormat="1" applyFont="1" applyFill="1" applyAlignment="1">
      <alignment horizontal="centerContinuous"/>
      <protection/>
    </xf>
    <xf numFmtId="38" fontId="6" fillId="0" borderId="0" xfId="64" applyNumberFormat="1" applyFont="1" applyFill="1" applyAlignment="1">
      <alignment horizontal="left"/>
      <protection/>
    </xf>
    <xf numFmtId="0" fontId="6" fillId="0" borderId="0" xfId="64" applyFont="1" applyFill="1" applyAlignment="1">
      <alignment/>
      <protection/>
    </xf>
    <xf numFmtId="37" fontId="3" fillId="0" borderId="0" xfId="64" applyNumberFormat="1" applyFont="1" applyFill="1" applyBorder="1" applyAlignment="1">
      <alignment/>
      <protection/>
    </xf>
    <xf numFmtId="192" fontId="4" fillId="0" borderId="0" xfId="64" applyNumberFormat="1" applyFont="1" applyFill="1" applyAlignment="1">
      <alignment horizontal="right"/>
      <protection/>
    </xf>
    <xf numFmtId="192" fontId="3" fillId="0" borderId="14" xfId="0" applyNumberFormat="1" applyFont="1" applyFill="1" applyBorder="1" applyAlignment="1">
      <alignment horizontal="right"/>
    </xf>
    <xf numFmtId="0" fontId="3" fillId="0" borderId="0" xfId="64" applyFont="1" applyFill="1" applyAlignment="1">
      <alignment horizontal="right"/>
      <protection/>
    </xf>
    <xf numFmtId="37" fontId="3" fillId="0" borderId="0" xfId="64" applyNumberFormat="1" applyFont="1" applyFill="1" applyAlignment="1">
      <alignment horizontal="center"/>
      <protection/>
    </xf>
    <xf numFmtId="38" fontId="5" fillId="0" borderId="0" xfId="64" applyNumberFormat="1" applyFont="1" applyFill="1" applyAlignment="1">
      <alignment horizontal="center"/>
      <protection/>
    </xf>
    <xf numFmtId="37" fontId="3" fillId="0" borderId="0" xfId="64" applyNumberFormat="1" applyFont="1" applyFill="1" applyBorder="1" applyAlignment="1">
      <alignment horizontal="center"/>
      <protection/>
    </xf>
    <xf numFmtId="192" fontId="3" fillId="0" borderId="15" xfId="64" applyNumberFormat="1" applyFont="1" applyFill="1" applyBorder="1" applyAlignment="1">
      <alignment horizontal="right"/>
      <protection/>
    </xf>
    <xf numFmtId="192" fontId="3" fillId="0" borderId="14" xfId="64" applyNumberFormat="1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/>
    </xf>
    <xf numFmtId="37" fontId="3" fillId="0" borderId="15" xfId="64" applyNumberFormat="1" applyFont="1" applyFill="1" applyBorder="1" applyAlignment="1">
      <alignment horizontal="right"/>
      <protection/>
    </xf>
    <xf numFmtId="0" fontId="6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92" fontId="3" fillId="0" borderId="15" xfId="42" applyNumberFormat="1" applyFont="1" applyFill="1" applyBorder="1" applyAlignment="1" applyProtection="1" quotePrefix="1">
      <alignment horizontal="center"/>
      <protection/>
    </xf>
    <xf numFmtId="49" fontId="10" fillId="0" borderId="0" xfId="0" applyNumberFormat="1" applyFont="1" applyFill="1" applyAlignment="1">
      <alignment/>
    </xf>
    <xf numFmtId="192" fontId="3" fillId="0" borderId="13" xfId="42" applyNumberFormat="1" applyFont="1" applyFill="1" applyBorder="1" applyAlignment="1" applyProtection="1" quotePrefix="1">
      <alignment horizontal="center"/>
      <protection/>
    </xf>
    <xf numFmtId="192" fontId="3" fillId="0" borderId="0" xfId="64" applyNumberFormat="1" applyFont="1" applyFill="1" applyAlignment="1">
      <alignment horizontal="center"/>
      <protection/>
    </xf>
    <xf numFmtId="192" fontId="3" fillId="0" borderId="0" xfId="64" applyNumberFormat="1" applyFont="1" applyFill="1" applyAlignment="1">
      <alignment/>
      <protection/>
    </xf>
    <xf numFmtId="192" fontId="3" fillId="0" borderId="0" xfId="64" applyNumberFormat="1" applyFont="1" applyFill="1" applyBorder="1" applyAlignment="1">
      <alignment horizontal="center"/>
      <protection/>
    </xf>
    <xf numFmtId="192" fontId="3" fillId="0" borderId="0" xfId="64" applyNumberFormat="1" applyFont="1" applyFill="1" applyBorder="1" applyAlignment="1">
      <alignment/>
      <protection/>
    </xf>
    <xf numFmtId="196" fontId="5" fillId="0" borderId="0" xfId="64" applyNumberFormat="1" applyFont="1" applyFill="1" applyAlignment="1">
      <alignment horizontal="center"/>
      <protection/>
    </xf>
    <xf numFmtId="0" fontId="3" fillId="0" borderId="0" xfId="42" applyNumberFormat="1" applyFont="1" applyFill="1" applyAlignment="1" applyProtection="1" quotePrefix="1">
      <alignment horizontal="center"/>
      <protection/>
    </xf>
    <xf numFmtId="192" fontId="8" fillId="0" borderId="14" xfId="0" applyNumberFormat="1" applyFont="1" applyFill="1" applyBorder="1" applyAlignment="1">
      <alignment horizontal="right"/>
    </xf>
    <xf numFmtId="0" fontId="3" fillId="0" borderId="0" xfId="64" applyFont="1" applyFill="1" applyAlignment="1">
      <alignment horizontal="center"/>
      <protection/>
    </xf>
    <xf numFmtId="49" fontId="3" fillId="0" borderId="0" xfId="64" applyNumberFormat="1" applyFont="1" applyFill="1" applyAlignment="1">
      <alignment horizontal="right"/>
      <protection/>
    </xf>
    <xf numFmtId="0" fontId="4" fillId="0" borderId="0" xfId="64" applyFont="1" applyFill="1" applyAlignment="1">
      <alignment/>
      <protection/>
    </xf>
    <xf numFmtId="194" fontId="3" fillId="0" borderId="0" xfId="64" applyNumberFormat="1" applyFont="1" applyFill="1" applyBorder="1" applyAlignment="1">
      <alignment horizontal="right"/>
      <protection/>
    </xf>
    <xf numFmtId="2" fontId="3" fillId="0" borderId="0" xfId="64" applyNumberFormat="1" applyFont="1" applyFill="1" applyBorder="1" applyAlignment="1">
      <alignment/>
      <protection/>
    </xf>
    <xf numFmtId="197" fontId="3" fillId="0" borderId="15" xfId="64" applyNumberFormat="1" applyFont="1" applyFill="1" applyBorder="1" applyAlignment="1">
      <alignment horizontal="right"/>
      <protection/>
    </xf>
    <xf numFmtId="39" fontId="3" fillId="0" borderId="0" xfId="64" applyNumberFormat="1" applyFont="1" applyFill="1" applyBorder="1" applyAlignment="1">
      <alignment horizontal="right"/>
      <protection/>
    </xf>
    <xf numFmtId="37" fontId="5" fillId="0" borderId="0" xfId="64" applyNumberFormat="1" applyFont="1" applyFill="1" applyAlignment="1">
      <alignment horizontal="center"/>
      <protection/>
    </xf>
    <xf numFmtId="0" fontId="5" fillId="0" borderId="0" xfId="64" applyFont="1" applyFill="1" applyBorder="1" applyAlignment="1">
      <alignment horizontal="center"/>
      <protection/>
    </xf>
    <xf numFmtId="38" fontId="5" fillId="0" borderId="0" xfId="64" applyNumberFormat="1" applyFont="1" applyFill="1" applyBorder="1" applyAlignment="1">
      <alignment horizontal="right"/>
      <protection/>
    </xf>
    <xf numFmtId="0" fontId="11" fillId="0" borderId="0" xfId="64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/>
      <protection/>
    </xf>
    <xf numFmtId="192" fontId="3" fillId="0" borderId="16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3" fillId="0" borderId="17" xfId="0" applyNumberFormat="1" applyFont="1" applyFill="1" applyBorder="1" applyAlignment="1">
      <alignment horizontal="right"/>
    </xf>
    <xf numFmtId="38" fontId="5" fillId="0" borderId="0" xfId="64" applyNumberFormat="1" applyFont="1" applyFill="1" applyAlignment="1">
      <alignment/>
      <protection/>
    </xf>
    <xf numFmtId="194" fontId="3" fillId="0" borderId="0" xfId="42" applyFont="1" applyFill="1" applyAlignment="1">
      <alignment horizontal="right"/>
    </xf>
    <xf numFmtId="0" fontId="3" fillId="0" borderId="18" xfId="64" applyFont="1" applyFill="1" applyBorder="1" applyAlignment="1">
      <alignment/>
      <protection/>
    </xf>
    <xf numFmtId="38" fontId="3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192" fontId="5" fillId="0" borderId="0" xfId="0" applyNumberFormat="1" applyFont="1" applyFill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198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 quotePrefix="1">
      <alignment horizontal="center"/>
    </xf>
    <xf numFmtId="38" fontId="12" fillId="0" borderId="0" xfId="0" applyNumberFormat="1" applyFont="1" applyFill="1" applyAlignment="1">
      <alignment horizontal="center"/>
    </xf>
    <xf numFmtId="199" fontId="7" fillId="0" borderId="0" xfId="64" applyNumberFormat="1" applyFont="1" applyFill="1" applyBorder="1" applyAlignment="1" quotePrefix="1">
      <alignment horizontal="center"/>
      <protection/>
    </xf>
    <xf numFmtId="0" fontId="7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8" fontId="3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8" fontId="3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/>
    </xf>
    <xf numFmtId="195" fontId="14" fillId="0" borderId="0" xfId="66" applyFont="1" applyFill="1" applyAlignment="1">
      <alignment/>
      <protection/>
    </xf>
    <xf numFmtId="37" fontId="14" fillId="0" borderId="0" xfId="66" applyNumberFormat="1" applyFont="1" applyFill="1" applyAlignment="1">
      <alignment/>
      <protection/>
    </xf>
    <xf numFmtId="37" fontId="18" fillId="0" borderId="0" xfId="66" applyNumberFormat="1" applyFont="1" applyFill="1" applyAlignment="1">
      <alignment/>
      <protection/>
    </xf>
    <xf numFmtId="195" fontId="14" fillId="0" borderId="0" xfId="66" applyFont="1" applyFill="1" applyBorder="1" applyAlignment="1">
      <alignment/>
      <protection/>
    </xf>
    <xf numFmtId="195" fontId="14" fillId="0" borderId="0" xfId="65" applyFont="1" applyFill="1" applyAlignment="1">
      <alignment/>
      <protection/>
    </xf>
    <xf numFmtId="37" fontId="14" fillId="0" borderId="0" xfId="65" applyNumberFormat="1" applyFont="1" applyFill="1" applyAlignment="1">
      <alignment/>
      <protection/>
    </xf>
    <xf numFmtId="192" fontId="14" fillId="0" borderId="0" xfId="64" applyNumberFormat="1" applyFont="1" applyFill="1" applyBorder="1" applyAlignment="1">
      <alignment horizontal="right"/>
      <protection/>
    </xf>
    <xf numFmtId="192" fontId="14" fillId="0" borderId="0" xfId="64" applyNumberFormat="1" applyFont="1" applyFill="1" applyAlignment="1">
      <alignment horizontal="right"/>
      <protection/>
    </xf>
    <xf numFmtId="198" fontId="14" fillId="0" borderId="0" xfId="65" applyNumberFormat="1" applyFont="1" applyFill="1" applyBorder="1" applyAlignment="1">
      <alignment horizontal="right"/>
      <protection/>
    </xf>
    <xf numFmtId="0" fontId="19" fillId="0" borderId="0" xfId="64" applyFont="1" applyFill="1" applyAlignment="1">
      <alignment/>
      <protection/>
    </xf>
    <xf numFmtId="192" fontId="14" fillId="0" borderId="12" xfId="64" applyNumberFormat="1" applyFont="1" applyFill="1" applyBorder="1" applyAlignment="1">
      <alignment horizontal="right"/>
      <protection/>
    </xf>
    <xf numFmtId="195" fontId="20" fillId="0" borderId="0" xfId="65" applyFont="1" applyFill="1" applyAlignment="1">
      <alignment horizontal="center"/>
      <protection/>
    </xf>
    <xf numFmtId="0" fontId="14" fillId="0" borderId="0" xfId="64" applyFont="1" applyFill="1" applyBorder="1" applyAlignment="1">
      <alignment/>
      <protection/>
    </xf>
    <xf numFmtId="192" fontId="14" fillId="0" borderId="16" xfId="65" applyNumberFormat="1" applyFont="1" applyFill="1" applyBorder="1" applyAlignment="1">
      <alignment/>
      <protection/>
    </xf>
    <xf numFmtId="192" fontId="14" fillId="0" borderId="16" xfId="64" applyNumberFormat="1" applyFont="1" applyFill="1" applyBorder="1" applyAlignment="1">
      <alignment horizontal="right"/>
      <protection/>
    </xf>
    <xf numFmtId="192" fontId="14" fillId="0" borderId="0" xfId="45" applyNumberFormat="1" applyFont="1" applyFill="1" applyBorder="1" applyAlignment="1">
      <alignment horizontal="right"/>
    </xf>
    <xf numFmtId="192" fontId="14" fillId="0" borderId="17" xfId="64" applyNumberFormat="1" applyFont="1" applyFill="1" applyBorder="1" applyAlignment="1">
      <alignment horizontal="right"/>
      <protection/>
    </xf>
    <xf numFmtId="204" fontId="14" fillId="0" borderId="0" xfId="0" applyNumberFormat="1" applyFont="1" applyFill="1" applyAlignment="1">
      <alignment/>
    </xf>
    <xf numFmtId="195" fontId="14" fillId="0" borderId="0" xfId="66" applyFont="1" applyFill="1" applyAlignment="1">
      <alignment horizontal="center"/>
      <protection/>
    </xf>
    <xf numFmtId="37" fontId="14" fillId="0" borderId="0" xfId="66" applyNumberFormat="1" applyFont="1" applyFill="1" applyAlignment="1">
      <alignment horizontal="center"/>
      <protection/>
    </xf>
    <xf numFmtId="37" fontId="14" fillId="0" borderId="14" xfId="64" applyNumberFormat="1" applyFont="1" applyFill="1" applyBorder="1" applyAlignment="1">
      <alignment horizontal="center"/>
      <protection/>
    </xf>
    <xf numFmtId="204" fontId="14" fillId="0" borderId="14" xfId="0" applyNumberFormat="1" applyFont="1" applyFill="1" applyBorder="1" applyAlignment="1">
      <alignment horizontal="center"/>
    </xf>
    <xf numFmtId="37" fontId="14" fillId="0" borderId="14" xfId="66" applyNumberFormat="1" applyFont="1" applyFill="1" applyBorder="1" applyAlignment="1">
      <alignment horizontal="center"/>
      <protection/>
    </xf>
    <xf numFmtId="37" fontId="14" fillId="0" borderId="0" xfId="64" applyNumberFormat="1" applyFont="1" applyFill="1" applyAlignment="1">
      <alignment horizontal="center"/>
      <protection/>
    </xf>
    <xf numFmtId="37" fontId="14" fillId="0" borderId="0" xfId="64" applyNumberFormat="1" applyFont="1" applyFill="1" applyBorder="1" applyAlignment="1">
      <alignment horizontal="center"/>
      <protection/>
    </xf>
    <xf numFmtId="37" fontId="14" fillId="0" borderId="14" xfId="0" applyNumberFormat="1" applyFont="1" applyFill="1" applyBorder="1" applyAlignment="1">
      <alignment horizontal="center"/>
    </xf>
    <xf numFmtId="204" fontId="14" fillId="0" borderId="0" xfId="0" applyNumberFormat="1" applyFont="1" applyFill="1" applyAlignment="1">
      <alignment horizontal="center"/>
    </xf>
    <xf numFmtId="37" fontId="14" fillId="0" borderId="0" xfId="66" applyNumberFormat="1" applyFont="1" applyFill="1" applyBorder="1" applyAlignment="1">
      <alignment horizontal="center"/>
      <protection/>
    </xf>
    <xf numFmtId="37" fontId="14" fillId="0" borderId="0" xfId="64" applyNumberFormat="1" applyFont="1" applyFill="1" applyBorder="1" applyAlignment="1">
      <alignment/>
      <protection/>
    </xf>
    <xf numFmtId="37" fontId="14" fillId="0" borderId="0" xfId="0" applyNumberFormat="1" applyFont="1" applyFill="1" applyAlignment="1">
      <alignment horizontal="center"/>
    </xf>
    <xf numFmtId="37" fontId="14" fillId="0" borderId="0" xfId="66" applyNumberFormat="1" applyFont="1" applyFill="1" applyBorder="1" applyAlignment="1">
      <alignment/>
      <protection/>
    </xf>
    <xf numFmtId="37" fontId="14" fillId="0" borderId="0" xfId="0" applyNumberFormat="1" applyFont="1" applyFill="1" applyBorder="1" applyAlignment="1">
      <alignment horizontal="center"/>
    </xf>
    <xf numFmtId="195" fontId="14" fillId="0" borderId="0" xfId="66" applyFont="1" applyFill="1" applyBorder="1" applyAlignment="1">
      <alignment horizontal="center"/>
      <protection/>
    </xf>
    <xf numFmtId="37" fontId="14" fillId="0" borderId="19" xfId="66" applyNumberFormat="1" applyFont="1" applyFill="1" applyBorder="1" applyAlignment="1">
      <alignment/>
      <protection/>
    </xf>
    <xf numFmtId="37" fontId="14" fillId="0" borderId="13" xfId="66" applyNumberFormat="1" applyFont="1" applyFill="1" applyBorder="1" applyAlignment="1">
      <alignment horizontal="centerContinuous"/>
      <protection/>
    </xf>
    <xf numFmtId="37" fontId="14" fillId="0" borderId="14" xfId="66" applyNumberFormat="1" applyFont="1" applyFill="1" applyBorder="1" applyAlignment="1">
      <alignment horizontal="centerContinuous"/>
      <protection/>
    </xf>
    <xf numFmtId="37" fontId="14" fillId="0" borderId="0" xfId="64" applyNumberFormat="1" applyFont="1" applyFill="1" applyBorder="1" applyAlignment="1">
      <alignment horizontal="right"/>
      <protection/>
    </xf>
    <xf numFmtId="0" fontId="14" fillId="0" borderId="0" xfId="64" applyFont="1" applyFill="1" applyAlignment="1">
      <alignment/>
      <protection/>
    </xf>
    <xf numFmtId="0" fontId="19" fillId="0" borderId="0" xfId="64" applyFont="1" applyFill="1" applyAlignment="1" quotePrefix="1">
      <alignment/>
      <protection/>
    </xf>
    <xf numFmtId="195" fontId="18" fillId="0" borderId="0" xfId="65" applyFont="1" applyFill="1" applyAlignment="1">
      <alignment/>
      <protection/>
    </xf>
    <xf numFmtId="195" fontId="14" fillId="0" borderId="0" xfId="65" applyFont="1" applyFill="1" applyBorder="1" applyAlignment="1">
      <alignment/>
      <protection/>
    </xf>
    <xf numFmtId="195" fontId="20" fillId="0" borderId="0" xfId="65" applyFont="1" applyFill="1" applyBorder="1" applyAlignment="1">
      <alignment horizontal="center"/>
      <protection/>
    </xf>
    <xf numFmtId="192" fontId="14" fillId="0" borderId="19" xfId="64" applyNumberFormat="1" applyFont="1" applyFill="1" applyBorder="1" applyAlignment="1">
      <alignment horizontal="right"/>
      <protection/>
    </xf>
    <xf numFmtId="195" fontId="19" fillId="0" borderId="0" xfId="65" applyFont="1" applyFill="1" applyAlignment="1">
      <alignment/>
      <protection/>
    </xf>
    <xf numFmtId="0" fontId="14" fillId="0" borderId="0" xfId="64" applyFont="1" applyFill="1" applyAlignment="1">
      <alignment horizontal="center"/>
      <protection/>
    </xf>
    <xf numFmtId="0" fontId="21" fillId="0" borderId="0" xfId="64" applyFont="1" applyFill="1" applyAlignment="1">
      <alignment horizontal="center"/>
      <protection/>
    </xf>
    <xf numFmtId="37" fontId="14" fillId="0" borderId="0" xfId="66" applyNumberFormat="1" applyFont="1" applyFill="1" applyBorder="1" applyAlignment="1">
      <alignment horizontal="centerContinuous"/>
      <protection/>
    </xf>
    <xf numFmtId="195" fontId="14" fillId="0" borderId="19" xfId="66" applyFont="1" applyFill="1" applyBorder="1" applyAlignment="1">
      <alignment/>
      <protection/>
    </xf>
    <xf numFmtId="37" fontId="14" fillId="0" borderId="0" xfId="64" applyNumberFormat="1" applyFont="1" applyFill="1" applyAlignment="1">
      <alignment horizontal="right"/>
      <protection/>
    </xf>
    <xf numFmtId="37" fontId="14" fillId="0" borderId="0" xfId="64" applyNumberFormat="1" applyFont="1" applyFill="1" applyAlignment="1">
      <alignment/>
      <protection/>
    </xf>
    <xf numFmtId="0" fontId="19" fillId="0" borderId="0" xfId="64" applyFont="1" applyFill="1" applyAlignment="1">
      <alignment horizontal="left"/>
      <protection/>
    </xf>
    <xf numFmtId="0" fontId="19" fillId="0" borderId="0" xfId="64" applyFont="1" applyFill="1" applyAlignment="1" quotePrefix="1">
      <alignment horizontal="left"/>
      <protection/>
    </xf>
    <xf numFmtId="0" fontId="4" fillId="0" borderId="0" xfId="64" applyFont="1" applyFill="1" applyAlignment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B251 - Bs&amp;ple_Q1'2009" xfId="45"/>
    <cellStyle name="Currency" xfId="46"/>
    <cellStyle name="Currency [0]" xfId="47"/>
    <cellStyle name="Currency1" xfId="48"/>
    <cellStyle name="Dollar (zero dec)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rmal 3" xfId="63"/>
    <cellStyle name="Normal_B251 - Bs&amp;ple_Q1'2009" xfId="64"/>
    <cellStyle name="Normal_B251 - Bs&amp;Plt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8"/>
  <sheetViews>
    <sheetView showGridLines="0" zoomScaleSheetLayoutView="100" zoomScalePageLayoutView="0" workbookViewId="0" topLeftCell="A100">
      <selection activeCell="D107" sqref="D107:J107"/>
    </sheetView>
  </sheetViews>
  <sheetFormatPr defaultColWidth="10.7109375" defaultRowHeight="21" customHeight="1"/>
  <cols>
    <col min="1" max="1" width="39.28125" style="1" customWidth="1"/>
    <col min="2" max="2" width="8.140625" style="1" customWidth="1"/>
    <col min="3" max="3" width="0.5625" style="1" customWidth="1"/>
    <col min="4" max="4" width="14.57421875" style="2" customWidth="1"/>
    <col min="5" max="5" width="0.5625" style="2" customWidth="1"/>
    <col min="6" max="6" width="14.57421875" style="2" customWidth="1"/>
    <col min="7" max="7" width="0.5625" style="2" customWidth="1"/>
    <col min="8" max="8" width="14.57421875" style="2" customWidth="1"/>
    <col min="9" max="9" width="0.5625" style="2" customWidth="1"/>
    <col min="10" max="10" width="14.57421875" style="2" customWidth="1"/>
    <col min="11" max="11" width="0.42578125" style="1" customWidth="1"/>
    <col min="12" max="12" width="10.7109375" style="1" customWidth="1"/>
    <col min="13" max="13" width="12.28125" style="1" customWidth="1"/>
    <col min="14" max="16384" width="10.7109375" style="1" customWidth="1"/>
  </cols>
  <sheetData>
    <row r="1" spans="1:10" ht="21" customHeight="1">
      <c r="A1" s="26" t="s">
        <v>39</v>
      </c>
      <c r="B1" s="24"/>
      <c r="C1" s="24"/>
      <c r="D1" s="23"/>
      <c r="E1" s="23"/>
      <c r="F1" s="23"/>
      <c r="G1" s="23"/>
      <c r="H1" s="23"/>
      <c r="I1" s="23"/>
      <c r="J1" s="23"/>
    </row>
    <row r="2" spans="1:10" ht="21" customHeight="1">
      <c r="A2" s="26" t="s">
        <v>229</v>
      </c>
      <c r="B2" s="24"/>
      <c r="C2" s="24"/>
      <c r="D2" s="23"/>
      <c r="E2" s="23"/>
      <c r="F2" s="23"/>
      <c r="G2" s="23"/>
      <c r="H2" s="23"/>
      <c r="I2" s="23"/>
      <c r="J2" s="23"/>
    </row>
    <row r="3" spans="1:10" ht="21" customHeight="1">
      <c r="A3" s="26" t="s">
        <v>176</v>
      </c>
      <c r="H3" s="22"/>
      <c r="J3" s="22"/>
    </row>
    <row r="4" spans="1:10" ht="21" customHeight="1">
      <c r="A4" s="26"/>
      <c r="H4" s="22"/>
      <c r="J4" s="22" t="s">
        <v>36</v>
      </c>
    </row>
    <row r="5" spans="1:10" ht="21" customHeight="1">
      <c r="A5" s="10"/>
      <c r="D5" s="20"/>
      <c r="E5" s="20" t="s">
        <v>35</v>
      </c>
      <c r="F5" s="20"/>
      <c r="G5" s="21"/>
      <c r="H5" s="20"/>
      <c r="I5" s="20" t="s">
        <v>34</v>
      </c>
      <c r="J5" s="20"/>
    </row>
    <row r="6" spans="1:10" s="16" customFormat="1" ht="21" customHeight="1">
      <c r="A6" s="10"/>
      <c r="B6" s="19" t="s">
        <v>127</v>
      </c>
      <c r="D6" s="88" t="s">
        <v>228</v>
      </c>
      <c r="E6" s="17"/>
      <c r="F6" s="88" t="s">
        <v>201</v>
      </c>
      <c r="G6" s="18"/>
      <c r="H6" s="88" t="s">
        <v>228</v>
      </c>
      <c r="I6" s="17"/>
      <c r="J6" s="88" t="s">
        <v>201</v>
      </c>
    </row>
    <row r="7" spans="1:11" s="69" customFormat="1" ht="21" customHeight="1">
      <c r="A7" s="38" t="s">
        <v>227</v>
      </c>
      <c r="B7" s="99"/>
      <c r="C7" s="95"/>
      <c r="D7" s="86"/>
      <c r="E7" s="93"/>
      <c r="F7" s="86"/>
      <c r="G7" s="93"/>
      <c r="H7" s="86"/>
      <c r="I7" s="93"/>
      <c r="J7" s="86"/>
      <c r="K7" s="95"/>
    </row>
    <row r="8" spans="1:11" s="69" customFormat="1" ht="21" customHeight="1">
      <c r="A8" s="38" t="s">
        <v>226</v>
      </c>
      <c r="B8" s="99"/>
      <c r="C8" s="95"/>
      <c r="D8" s="93"/>
      <c r="E8" s="93"/>
      <c r="F8" s="93"/>
      <c r="G8" s="93"/>
      <c r="H8" s="93"/>
      <c r="I8" s="93"/>
      <c r="J8" s="93"/>
      <c r="K8" s="95"/>
    </row>
    <row r="9" spans="1:11" s="69" customFormat="1" ht="21" customHeight="1">
      <c r="A9" s="36" t="s">
        <v>225</v>
      </c>
      <c r="B9" s="81">
        <v>6</v>
      </c>
      <c r="C9" s="74"/>
      <c r="D9" s="5">
        <v>3589575612</v>
      </c>
      <c r="E9" s="5"/>
      <c r="F9" s="5">
        <v>3875733420</v>
      </c>
      <c r="G9" s="5"/>
      <c r="H9" s="5">
        <v>1567094336</v>
      </c>
      <c r="I9" s="5"/>
      <c r="J9" s="5">
        <v>1520306827</v>
      </c>
      <c r="K9" s="95"/>
    </row>
    <row r="10" spans="1:11" s="69" customFormat="1" ht="21" customHeight="1">
      <c r="A10" s="36" t="s">
        <v>224</v>
      </c>
      <c r="B10" s="81">
        <f>B9</f>
        <v>6</v>
      </c>
      <c r="C10" s="74"/>
      <c r="D10" s="5">
        <v>267768130</v>
      </c>
      <c r="E10" s="5"/>
      <c r="F10" s="5">
        <v>464365921</v>
      </c>
      <c r="G10" s="5"/>
      <c r="H10" s="5">
        <v>10209</v>
      </c>
      <c r="I10" s="5"/>
      <c r="J10" s="5">
        <v>10032</v>
      </c>
      <c r="K10" s="95"/>
    </row>
    <row r="11" spans="1:11" s="69" customFormat="1" ht="21" customHeight="1">
      <c r="A11" s="36" t="s">
        <v>223</v>
      </c>
      <c r="B11" s="81" t="s">
        <v>321</v>
      </c>
      <c r="C11" s="74"/>
      <c r="D11" s="5">
        <v>4287063795</v>
      </c>
      <c r="E11" s="5"/>
      <c r="F11" s="5">
        <v>3377111722</v>
      </c>
      <c r="G11" s="5"/>
      <c r="H11" s="5">
        <v>962104787</v>
      </c>
      <c r="I11" s="5"/>
      <c r="J11" s="5">
        <v>829289509</v>
      </c>
      <c r="K11" s="95"/>
    </row>
    <row r="12" spans="1:11" s="69" customFormat="1" ht="21" customHeight="1">
      <c r="A12" s="36" t="s">
        <v>222</v>
      </c>
      <c r="B12" s="81">
        <v>10</v>
      </c>
      <c r="C12" s="74"/>
      <c r="D12" s="5">
        <v>11268600</v>
      </c>
      <c r="E12" s="5"/>
      <c r="F12" s="5">
        <v>0</v>
      </c>
      <c r="G12" s="5"/>
      <c r="H12" s="5">
        <v>7797600</v>
      </c>
      <c r="I12" s="5"/>
      <c r="J12" s="5">
        <v>0</v>
      </c>
      <c r="K12" s="95"/>
    </row>
    <row r="13" spans="1:11" s="69" customFormat="1" ht="21" customHeight="1">
      <c r="A13" s="36" t="s">
        <v>221</v>
      </c>
      <c r="B13" s="81">
        <v>10</v>
      </c>
      <c r="C13" s="74"/>
      <c r="D13" s="5">
        <v>0</v>
      </c>
      <c r="E13" s="5"/>
      <c r="F13" s="5">
        <v>0</v>
      </c>
      <c r="G13" s="5"/>
      <c r="H13" s="5">
        <v>207098786</v>
      </c>
      <c r="I13" s="5"/>
      <c r="J13" s="5">
        <v>307097286</v>
      </c>
      <c r="K13" s="95"/>
    </row>
    <row r="14" spans="1:11" s="95" customFormat="1" ht="21" customHeight="1">
      <c r="A14" s="36" t="s">
        <v>220</v>
      </c>
      <c r="B14" s="81">
        <v>11</v>
      </c>
      <c r="C14" s="74"/>
      <c r="D14" s="5">
        <v>779882276</v>
      </c>
      <c r="E14" s="5"/>
      <c r="F14" s="5">
        <v>1037726798</v>
      </c>
      <c r="G14" s="5"/>
      <c r="H14" s="5">
        <v>91267248</v>
      </c>
      <c r="I14" s="5"/>
      <c r="J14" s="5">
        <v>230927282</v>
      </c>
      <c r="K14" s="98"/>
    </row>
    <row r="15" spans="1:11" s="95" customFormat="1" ht="21" customHeight="1">
      <c r="A15" s="36" t="s">
        <v>219</v>
      </c>
      <c r="B15" s="81"/>
      <c r="C15" s="74"/>
      <c r="D15" s="5">
        <v>150337990</v>
      </c>
      <c r="E15" s="5"/>
      <c r="F15" s="5">
        <v>121792752</v>
      </c>
      <c r="G15" s="5"/>
      <c r="H15" s="5">
        <v>19547968</v>
      </c>
      <c r="I15" s="5"/>
      <c r="J15" s="5">
        <v>14872145</v>
      </c>
      <c r="K15" s="98"/>
    </row>
    <row r="16" spans="1:10" s="95" customFormat="1" ht="21" customHeight="1">
      <c r="A16" s="38" t="s">
        <v>218</v>
      </c>
      <c r="B16" s="78"/>
      <c r="C16" s="71"/>
      <c r="D16" s="94">
        <f>SUM(D9:D15)</f>
        <v>9085896403</v>
      </c>
      <c r="E16" s="7"/>
      <c r="F16" s="94">
        <f>SUM(F9:F15)</f>
        <v>8876730613</v>
      </c>
      <c r="G16" s="7"/>
      <c r="H16" s="94">
        <f>SUM(H9:H15)</f>
        <v>2854920934</v>
      </c>
      <c r="I16" s="7"/>
      <c r="J16" s="94">
        <f>SUM(J9:J15)</f>
        <v>2902503081</v>
      </c>
    </row>
    <row r="17" spans="1:10" s="95" customFormat="1" ht="21" customHeight="1">
      <c r="A17" s="38" t="s">
        <v>217</v>
      </c>
      <c r="B17" s="78"/>
      <c r="C17" s="71"/>
      <c r="D17" s="7"/>
      <c r="E17" s="7"/>
      <c r="F17" s="7"/>
      <c r="G17" s="7"/>
      <c r="H17" s="7"/>
      <c r="I17" s="7"/>
      <c r="J17" s="7"/>
    </row>
    <row r="18" spans="1:10" s="95" customFormat="1" ht="21" customHeight="1">
      <c r="A18" s="36" t="s">
        <v>216</v>
      </c>
      <c r="B18" s="78"/>
      <c r="C18" s="71"/>
      <c r="D18" s="5">
        <v>0</v>
      </c>
      <c r="E18" s="7"/>
      <c r="F18" s="5">
        <v>50000000</v>
      </c>
      <c r="G18" s="7"/>
      <c r="H18" s="5">
        <v>0</v>
      </c>
      <c r="I18" s="7"/>
      <c r="J18" s="5">
        <v>0</v>
      </c>
    </row>
    <row r="19" spans="1:10" s="95" customFormat="1" ht="21" customHeight="1">
      <c r="A19" s="36" t="s">
        <v>215</v>
      </c>
      <c r="B19" s="78" t="s">
        <v>322</v>
      </c>
      <c r="C19" s="71"/>
      <c r="D19" s="5">
        <v>23022448</v>
      </c>
      <c r="E19" s="7"/>
      <c r="F19" s="5">
        <v>24685891</v>
      </c>
      <c r="G19" s="7"/>
      <c r="H19" s="5">
        <v>0</v>
      </c>
      <c r="I19" s="7"/>
      <c r="J19" s="5">
        <v>0</v>
      </c>
    </row>
    <row r="20" spans="1:10" s="95" customFormat="1" ht="21" customHeight="1">
      <c r="A20" s="36" t="s">
        <v>214</v>
      </c>
      <c r="B20" s="78">
        <v>12</v>
      </c>
      <c r="C20" s="74"/>
      <c r="D20" s="5">
        <v>12864094347</v>
      </c>
      <c r="E20" s="5"/>
      <c r="F20" s="5">
        <v>2815613743</v>
      </c>
      <c r="G20" s="5"/>
      <c r="H20" s="5">
        <v>9188934474</v>
      </c>
      <c r="I20" s="5"/>
      <c r="J20" s="5">
        <v>1735973111</v>
      </c>
    </row>
    <row r="21" spans="1:10" s="95" customFormat="1" ht="21" customHeight="1">
      <c r="A21" s="36" t="s">
        <v>213</v>
      </c>
      <c r="B21" s="78">
        <v>13</v>
      </c>
      <c r="C21" s="74"/>
      <c r="D21" s="5">
        <v>0</v>
      </c>
      <c r="E21" s="5"/>
      <c r="F21" s="5">
        <v>0</v>
      </c>
      <c r="G21" s="5"/>
      <c r="H21" s="5">
        <v>24917353505</v>
      </c>
      <c r="I21" s="5"/>
      <c r="J21" s="5">
        <v>23925320165</v>
      </c>
    </row>
    <row r="22" spans="1:10" s="95" customFormat="1" ht="21" customHeight="1">
      <c r="A22" s="36" t="s">
        <v>212</v>
      </c>
      <c r="B22" s="78">
        <v>14</v>
      </c>
      <c r="C22" s="74"/>
      <c r="D22" s="5">
        <v>495775237</v>
      </c>
      <c r="E22" s="5"/>
      <c r="F22" s="5">
        <v>5049423501</v>
      </c>
      <c r="G22" s="5"/>
      <c r="H22" s="5">
        <v>322451390</v>
      </c>
      <c r="I22" s="5"/>
      <c r="J22" s="5">
        <v>4876099654</v>
      </c>
    </row>
    <row r="23" spans="1:10" s="95" customFormat="1" ht="21" customHeight="1">
      <c r="A23" s="36" t="s">
        <v>211</v>
      </c>
      <c r="B23" s="78">
        <v>10</v>
      </c>
      <c r="C23" s="74"/>
      <c r="D23" s="5">
        <v>0</v>
      </c>
      <c r="E23" s="5"/>
      <c r="F23" s="5">
        <v>0</v>
      </c>
      <c r="G23" s="5"/>
      <c r="H23" s="5">
        <v>5324980064</v>
      </c>
      <c r="I23" s="5"/>
      <c r="J23" s="5">
        <v>1665538184</v>
      </c>
    </row>
    <row r="24" spans="1:10" s="95" customFormat="1" ht="21" customHeight="1">
      <c r="A24" s="36" t="s">
        <v>210</v>
      </c>
      <c r="B24" s="78">
        <v>15</v>
      </c>
      <c r="C24" s="74"/>
      <c r="D24" s="5">
        <v>222795000</v>
      </c>
      <c r="E24" s="5"/>
      <c r="F24" s="5">
        <v>190226327</v>
      </c>
      <c r="G24" s="5"/>
      <c r="H24" s="5">
        <v>458385000</v>
      </c>
      <c r="I24" s="5"/>
      <c r="J24" s="5">
        <v>425816327</v>
      </c>
    </row>
    <row r="25" spans="1:11" s="69" customFormat="1" ht="21" customHeight="1">
      <c r="A25" s="36" t="s">
        <v>209</v>
      </c>
      <c r="B25" s="78">
        <v>16</v>
      </c>
      <c r="C25" s="74"/>
      <c r="D25" s="5">
        <v>33151946067</v>
      </c>
      <c r="E25" s="5"/>
      <c r="F25" s="5">
        <v>29430070630</v>
      </c>
      <c r="G25" s="5"/>
      <c r="H25" s="5">
        <v>6448076571</v>
      </c>
      <c r="I25" s="5"/>
      <c r="J25" s="5">
        <v>4978103389</v>
      </c>
      <c r="K25" s="95"/>
    </row>
    <row r="26" spans="1:11" s="69" customFormat="1" ht="21" customHeight="1">
      <c r="A26" s="36" t="s">
        <v>208</v>
      </c>
      <c r="B26" s="78">
        <v>17</v>
      </c>
      <c r="C26" s="74"/>
      <c r="D26" s="5">
        <v>633123001</v>
      </c>
      <c r="E26" s="5"/>
      <c r="F26" s="5">
        <v>511202630</v>
      </c>
      <c r="G26" s="5"/>
      <c r="H26" s="5">
        <v>632796658</v>
      </c>
      <c r="I26" s="5"/>
      <c r="J26" s="5">
        <v>510876287</v>
      </c>
      <c r="K26" s="95"/>
    </row>
    <row r="27" spans="1:11" s="69" customFormat="1" ht="21" customHeight="1">
      <c r="A27" s="36" t="s">
        <v>207</v>
      </c>
      <c r="B27" s="78">
        <v>13.3</v>
      </c>
      <c r="C27" s="74"/>
      <c r="D27" s="5">
        <v>10609368928</v>
      </c>
      <c r="E27" s="5"/>
      <c r="F27" s="5">
        <v>10609368928</v>
      </c>
      <c r="G27" s="5"/>
      <c r="H27" s="5">
        <v>0</v>
      </c>
      <c r="I27" s="5"/>
      <c r="J27" s="5">
        <v>0</v>
      </c>
      <c r="K27" s="95"/>
    </row>
    <row r="28" spans="1:11" s="69" customFormat="1" ht="21" customHeight="1">
      <c r="A28" s="36" t="s">
        <v>206</v>
      </c>
      <c r="B28" s="78">
        <v>18</v>
      </c>
      <c r="C28" s="74"/>
      <c r="D28" s="5">
        <v>568719716</v>
      </c>
      <c r="E28" s="5"/>
      <c r="F28" s="5">
        <v>482139079</v>
      </c>
      <c r="G28" s="5"/>
      <c r="H28" s="5">
        <v>184271166</v>
      </c>
      <c r="I28" s="5"/>
      <c r="J28" s="5">
        <v>72988099</v>
      </c>
      <c r="K28" s="95"/>
    </row>
    <row r="29" spans="1:11" s="69" customFormat="1" ht="21" customHeight="1">
      <c r="A29" s="36" t="s">
        <v>205</v>
      </c>
      <c r="B29" s="81"/>
      <c r="C29" s="74"/>
      <c r="D29" s="5"/>
      <c r="E29" s="5"/>
      <c r="F29" s="5"/>
      <c r="G29" s="5"/>
      <c r="H29" s="5"/>
      <c r="I29" s="5"/>
      <c r="J29" s="5"/>
      <c r="K29" s="95"/>
    </row>
    <row r="30" spans="1:11" s="69" customFormat="1" ht="21" customHeight="1">
      <c r="A30" s="36" t="s">
        <v>204</v>
      </c>
      <c r="B30" s="78" t="s">
        <v>323</v>
      </c>
      <c r="C30" s="74"/>
      <c r="D30" s="5">
        <v>552715404</v>
      </c>
      <c r="E30" s="5"/>
      <c r="F30" s="5">
        <v>557137056</v>
      </c>
      <c r="G30" s="5"/>
      <c r="H30" s="5">
        <v>99317055</v>
      </c>
      <c r="I30" s="5"/>
      <c r="J30" s="5">
        <v>106061020</v>
      </c>
      <c r="K30" s="95"/>
    </row>
    <row r="31" spans="1:11" s="69" customFormat="1" ht="21" customHeight="1">
      <c r="A31" s="36" t="s">
        <v>149</v>
      </c>
      <c r="B31" s="78">
        <v>10</v>
      </c>
      <c r="C31" s="74"/>
      <c r="D31" s="5">
        <v>253524385</v>
      </c>
      <c r="E31" s="5"/>
      <c r="F31" s="5">
        <v>195333849</v>
      </c>
      <c r="G31" s="5"/>
      <c r="H31" s="5">
        <v>24734463</v>
      </c>
      <c r="I31" s="5"/>
      <c r="J31" s="5">
        <v>14455744</v>
      </c>
      <c r="K31" s="95"/>
    </row>
    <row r="32" spans="1:11" s="69" customFormat="1" ht="21" customHeight="1">
      <c r="A32" s="38" t="s">
        <v>203</v>
      </c>
      <c r="B32" s="71"/>
      <c r="C32" s="71"/>
      <c r="D32" s="94">
        <f>SUM(D18:D31)</f>
        <v>59375084533</v>
      </c>
      <c r="E32" s="7"/>
      <c r="F32" s="94">
        <f>SUM(F18:F31)</f>
        <v>49915201634</v>
      </c>
      <c r="G32" s="5"/>
      <c r="H32" s="94">
        <f>SUM(H18:H31)</f>
        <v>47601300346</v>
      </c>
      <c r="I32" s="7"/>
      <c r="J32" s="94">
        <f>SUM(J18:J31)</f>
        <v>38311231980</v>
      </c>
      <c r="K32" s="95"/>
    </row>
    <row r="33" spans="1:11" s="69" customFormat="1" ht="21" customHeight="1" thickBot="1">
      <c r="A33" s="38" t="s">
        <v>202</v>
      </c>
      <c r="B33" s="71"/>
      <c r="C33" s="71"/>
      <c r="D33" s="70">
        <f>D32+D16</f>
        <v>68460980936</v>
      </c>
      <c r="E33" s="7"/>
      <c r="F33" s="70">
        <f>F32+F16</f>
        <v>58791932247</v>
      </c>
      <c r="G33" s="5"/>
      <c r="H33" s="70">
        <f>H32+H16</f>
        <v>50456221280</v>
      </c>
      <c r="I33" s="7"/>
      <c r="J33" s="70">
        <f>J32+J16</f>
        <v>41213735061</v>
      </c>
      <c r="K33" s="95"/>
    </row>
    <row r="34" spans="1:11" s="69" customFormat="1" ht="21" customHeight="1" thickTop="1">
      <c r="A34" s="36"/>
      <c r="B34" s="97"/>
      <c r="C34" s="36"/>
      <c r="D34" s="93"/>
      <c r="E34" s="96"/>
      <c r="F34" s="93"/>
      <c r="G34" s="93"/>
      <c r="H34" s="93"/>
      <c r="I34" s="93"/>
      <c r="J34" s="93"/>
      <c r="K34" s="95"/>
    </row>
    <row r="35" spans="1:11" s="69" customFormat="1" ht="21" customHeight="1">
      <c r="A35" s="36" t="s">
        <v>0</v>
      </c>
      <c r="B35" s="97"/>
      <c r="C35" s="36"/>
      <c r="D35" s="93"/>
      <c r="E35" s="96"/>
      <c r="F35" s="93"/>
      <c r="G35" s="93"/>
      <c r="H35" s="93"/>
      <c r="I35" s="93"/>
      <c r="J35" s="93"/>
      <c r="K35" s="95"/>
    </row>
    <row r="36" spans="1:11" s="69" customFormat="1" ht="21" customHeight="1">
      <c r="A36" s="36"/>
      <c r="B36" s="97"/>
      <c r="C36" s="36"/>
      <c r="D36" s="93"/>
      <c r="E36" s="96"/>
      <c r="F36" s="93"/>
      <c r="G36" s="93"/>
      <c r="H36" s="93"/>
      <c r="I36" s="93"/>
      <c r="J36" s="93"/>
      <c r="K36" s="95"/>
    </row>
    <row r="37" spans="1:11" s="69" customFormat="1" ht="21" customHeight="1">
      <c r="A37" s="36"/>
      <c r="B37" s="97"/>
      <c r="C37" s="36"/>
      <c r="D37" s="93"/>
      <c r="E37" s="96"/>
      <c r="F37" s="93"/>
      <c r="G37" s="93"/>
      <c r="H37" s="93"/>
      <c r="I37" s="93"/>
      <c r="J37" s="93"/>
      <c r="K37" s="95"/>
    </row>
    <row r="38" spans="1:11" s="69" customFormat="1" ht="21" customHeight="1">
      <c r="A38" s="36"/>
      <c r="B38" s="97"/>
      <c r="C38" s="36"/>
      <c r="D38" s="93"/>
      <c r="E38" s="96"/>
      <c r="F38" s="93"/>
      <c r="G38" s="93"/>
      <c r="H38" s="93"/>
      <c r="I38" s="93"/>
      <c r="J38" s="93"/>
      <c r="K38" s="95"/>
    </row>
    <row r="39" spans="1:11" s="69" customFormat="1" ht="21" customHeight="1">
      <c r="A39" s="36"/>
      <c r="B39" s="97"/>
      <c r="C39" s="36"/>
      <c r="D39" s="93"/>
      <c r="E39" s="96"/>
      <c r="F39" s="93"/>
      <c r="G39" s="93"/>
      <c r="H39" s="93"/>
      <c r="I39" s="93"/>
      <c r="J39" s="93"/>
      <c r="K39" s="95"/>
    </row>
    <row r="40" spans="1:11" s="69" customFormat="1" ht="21" customHeight="1">
      <c r="A40" s="36"/>
      <c r="B40" s="97"/>
      <c r="C40" s="36"/>
      <c r="D40" s="93"/>
      <c r="E40" s="96"/>
      <c r="F40" s="93"/>
      <c r="G40" s="93"/>
      <c r="H40" s="93"/>
      <c r="I40" s="93"/>
      <c r="J40" s="92">
        <v>1</v>
      </c>
      <c r="K40" s="95"/>
    </row>
    <row r="41" spans="1:10" s="69" customFormat="1" ht="21" customHeight="1">
      <c r="A41" s="38" t="s">
        <v>39</v>
      </c>
      <c r="B41" s="91"/>
      <c r="C41" s="91"/>
      <c r="D41" s="90"/>
      <c r="E41" s="90"/>
      <c r="F41" s="90"/>
      <c r="G41" s="90"/>
      <c r="H41" s="90"/>
      <c r="I41" s="90"/>
      <c r="J41" s="90"/>
    </row>
    <row r="42" spans="1:10" s="69" customFormat="1" ht="21" customHeight="1">
      <c r="A42" s="38" t="s">
        <v>177</v>
      </c>
      <c r="B42" s="91"/>
      <c r="C42" s="91"/>
      <c r="D42" s="90"/>
      <c r="E42" s="90"/>
      <c r="F42" s="90"/>
      <c r="G42" s="90"/>
      <c r="H42" s="90"/>
      <c r="I42" s="90"/>
      <c r="J42" s="90"/>
    </row>
    <row r="43" spans="1:10" s="69" customFormat="1" ht="21" customHeight="1">
      <c r="A43" s="26" t="s">
        <v>176</v>
      </c>
      <c r="B43" s="91"/>
      <c r="C43" s="91"/>
      <c r="D43" s="90"/>
      <c r="E43" s="90"/>
      <c r="F43" s="90"/>
      <c r="G43" s="90"/>
      <c r="H43" s="90"/>
      <c r="I43" s="90"/>
      <c r="J43" s="90"/>
    </row>
    <row r="44" spans="1:10" s="69" customFormat="1" ht="21" customHeight="1">
      <c r="A44" s="36"/>
      <c r="D44" s="2"/>
      <c r="E44" s="2"/>
      <c r="F44" s="2"/>
      <c r="G44" s="2"/>
      <c r="H44" s="22"/>
      <c r="I44" s="2"/>
      <c r="J44" s="22" t="s">
        <v>36</v>
      </c>
    </row>
    <row r="45" spans="1:10" s="69" customFormat="1" ht="21" customHeight="1">
      <c r="A45" s="36"/>
      <c r="D45" s="20"/>
      <c r="E45" s="20" t="s">
        <v>35</v>
      </c>
      <c r="F45" s="20"/>
      <c r="G45" s="21"/>
      <c r="H45" s="20"/>
      <c r="I45" s="20" t="s">
        <v>34</v>
      </c>
      <c r="J45" s="20"/>
    </row>
    <row r="46" spans="2:10" s="36" customFormat="1" ht="21" customHeight="1">
      <c r="B46" s="89" t="s">
        <v>127</v>
      </c>
      <c r="D46" s="88" t="str">
        <f>D6</f>
        <v>2012</v>
      </c>
      <c r="E46" s="17"/>
      <c r="F46" s="88" t="s">
        <v>201</v>
      </c>
      <c r="G46" s="18"/>
      <c r="H46" s="88" t="str">
        <f>D46</f>
        <v>2012</v>
      </c>
      <c r="I46" s="17"/>
      <c r="J46" s="88" t="s">
        <v>201</v>
      </c>
    </row>
    <row r="47" spans="1:10" s="69" customFormat="1" ht="21" customHeight="1">
      <c r="A47" s="38" t="s">
        <v>200</v>
      </c>
      <c r="B47" s="87"/>
      <c r="D47" s="84"/>
      <c r="E47" s="84"/>
      <c r="F47" s="84"/>
      <c r="G47" s="86"/>
      <c r="H47" s="84"/>
      <c r="I47" s="84"/>
      <c r="J47" s="84"/>
    </row>
    <row r="48" spans="1:10" s="69" customFormat="1" ht="21" customHeight="1">
      <c r="A48" s="38" t="s">
        <v>199</v>
      </c>
      <c r="B48" s="85"/>
      <c r="D48" s="76"/>
      <c r="E48" s="76"/>
      <c r="F48" s="76"/>
      <c r="G48" s="76"/>
      <c r="H48" s="76"/>
      <c r="I48" s="76"/>
      <c r="J48" s="76"/>
    </row>
    <row r="49" spans="1:10" s="69" customFormat="1" ht="21" customHeight="1">
      <c r="A49" s="36" t="s">
        <v>198</v>
      </c>
      <c r="B49" s="85"/>
      <c r="D49" s="76"/>
      <c r="E49" s="76"/>
      <c r="F49" s="76"/>
      <c r="G49" s="76"/>
      <c r="H49" s="76"/>
      <c r="I49" s="76"/>
      <c r="J49" s="76"/>
    </row>
    <row r="50" spans="1:10" s="69" customFormat="1" ht="21" customHeight="1">
      <c r="A50" s="36" t="s">
        <v>26</v>
      </c>
      <c r="B50" s="81">
        <v>20</v>
      </c>
      <c r="C50" s="74"/>
      <c r="D50" s="5">
        <v>1225104808</v>
      </c>
      <c r="E50" s="5"/>
      <c r="F50" s="5">
        <v>231170205</v>
      </c>
      <c r="G50" s="5"/>
      <c r="H50" s="5">
        <v>1200000000</v>
      </c>
      <c r="I50" s="5"/>
      <c r="J50" s="5">
        <v>0</v>
      </c>
    </row>
    <row r="51" spans="1:10" s="69" customFormat="1" ht="21" customHeight="1">
      <c r="A51" s="36" t="s">
        <v>197</v>
      </c>
      <c r="B51" s="81" t="s">
        <v>320</v>
      </c>
      <c r="C51" s="74"/>
      <c r="D51" s="5">
        <v>3614105602</v>
      </c>
      <c r="E51" s="5"/>
      <c r="F51" s="5">
        <v>3391190815</v>
      </c>
      <c r="G51" s="5"/>
      <c r="H51" s="5">
        <v>961204100</v>
      </c>
      <c r="I51" s="5"/>
      <c r="J51" s="5">
        <v>942752305</v>
      </c>
    </row>
    <row r="52" spans="1:10" s="69" customFormat="1" ht="21" customHeight="1">
      <c r="A52" s="36" t="s">
        <v>196</v>
      </c>
      <c r="B52" s="81">
        <v>10</v>
      </c>
      <c r="C52" s="74"/>
      <c r="D52" s="5">
        <v>0</v>
      </c>
      <c r="E52" s="5"/>
      <c r="F52" s="5">
        <v>0</v>
      </c>
      <c r="G52" s="5"/>
      <c r="H52" s="5">
        <v>2796624548</v>
      </c>
      <c r="I52" s="5"/>
      <c r="J52" s="5">
        <v>1627946051</v>
      </c>
    </row>
    <row r="53" spans="1:11" s="69" customFormat="1" ht="21" customHeight="1">
      <c r="A53" s="36" t="s">
        <v>195</v>
      </c>
      <c r="B53" s="36"/>
      <c r="C53" s="74"/>
      <c r="D53" s="5"/>
      <c r="E53" s="5"/>
      <c r="F53" s="5"/>
      <c r="G53" s="5"/>
      <c r="H53" s="5"/>
      <c r="I53" s="5"/>
      <c r="J53" s="5"/>
      <c r="K53" s="95"/>
    </row>
    <row r="54" spans="1:10" s="69" customFormat="1" ht="21" customHeight="1">
      <c r="A54" s="36" t="s">
        <v>26</v>
      </c>
      <c r="B54" s="81">
        <v>22</v>
      </c>
      <c r="C54" s="74"/>
      <c r="D54" s="5">
        <v>889645572</v>
      </c>
      <c r="E54" s="5"/>
      <c r="F54" s="5">
        <v>813214841</v>
      </c>
      <c r="G54" s="5"/>
      <c r="H54" s="5">
        <v>820198400</v>
      </c>
      <c r="I54" s="5"/>
      <c r="J54" s="5">
        <v>436300000</v>
      </c>
    </row>
    <row r="55" spans="1:10" s="69" customFormat="1" ht="21" customHeight="1">
      <c r="A55" s="36" t="s">
        <v>194</v>
      </c>
      <c r="B55" s="81"/>
      <c r="C55" s="74"/>
      <c r="D55" s="5"/>
      <c r="E55" s="5"/>
      <c r="F55" s="5"/>
      <c r="G55" s="5"/>
      <c r="H55" s="5"/>
      <c r="I55" s="5"/>
      <c r="J55" s="5"/>
    </row>
    <row r="56" spans="1:10" s="69" customFormat="1" ht="21" customHeight="1">
      <c r="A56" s="36" t="s">
        <v>193</v>
      </c>
      <c r="B56" s="81">
        <v>23</v>
      </c>
      <c r="C56" s="74"/>
      <c r="D56" s="5">
        <v>92712864</v>
      </c>
      <c r="E56" s="5"/>
      <c r="F56" s="5">
        <v>149722523</v>
      </c>
      <c r="G56" s="5"/>
      <c r="H56" s="5">
        <v>6150454</v>
      </c>
      <c r="I56" s="5"/>
      <c r="J56" s="5">
        <v>3051032</v>
      </c>
    </row>
    <row r="57" spans="1:10" s="69" customFormat="1" ht="21" customHeight="1">
      <c r="A57" s="36" t="s">
        <v>192</v>
      </c>
      <c r="B57" s="81">
        <v>34</v>
      </c>
      <c r="C57" s="74"/>
      <c r="D57" s="5">
        <v>1999885487</v>
      </c>
      <c r="E57" s="5"/>
      <c r="F57" s="5">
        <v>0</v>
      </c>
      <c r="G57" s="5"/>
      <c r="H57" s="5">
        <v>1999885487</v>
      </c>
      <c r="I57" s="5"/>
      <c r="J57" s="5">
        <v>0</v>
      </c>
    </row>
    <row r="58" spans="1:10" s="69" customFormat="1" ht="21" customHeight="1">
      <c r="A58" s="36" t="s">
        <v>191</v>
      </c>
      <c r="B58" s="81"/>
      <c r="C58" s="74"/>
      <c r="D58" s="7">
        <v>606750181</v>
      </c>
      <c r="E58" s="5"/>
      <c r="F58" s="7">
        <v>725829097</v>
      </c>
      <c r="G58" s="5"/>
      <c r="H58" s="7">
        <v>39514847</v>
      </c>
      <c r="I58" s="5"/>
      <c r="J58" s="7">
        <v>48526497</v>
      </c>
    </row>
    <row r="59" spans="1:10" s="69" customFormat="1" ht="21" customHeight="1">
      <c r="A59" s="36" t="s">
        <v>190</v>
      </c>
      <c r="B59" s="81"/>
      <c r="C59" s="74"/>
      <c r="D59" s="7">
        <v>2276914656</v>
      </c>
      <c r="E59" s="5"/>
      <c r="F59" s="7">
        <v>1815833234</v>
      </c>
      <c r="G59" s="5"/>
      <c r="H59" s="7">
        <v>519201230</v>
      </c>
      <c r="I59" s="5"/>
      <c r="J59" s="7">
        <v>397328233</v>
      </c>
    </row>
    <row r="60" spans="1:10" s="69" customFormat="1" ht="21" customHeight="1">
      <c r="A60" s="36" t="s">
        <v>189</v>
      </c>
      <c r="B60" s="81"/>
      <c r="C60" s="74"/>
      <c r="D60" s="7">
        <v>667591078</v>
      </c>
      <c r="E60" s="5"/>
      <c r="F60" s="7">
        <v>451509847</v>
      </c>
      <c r="G60" s="5"/>
      <c r="H60" s="7">
        <v>203262053</v>
      </c>
      <c r="I60" s="5"/>
      <c r="J60" s="7">
        <v>158023562</v>
      </c>
    </row>
    <row r="61" spans="1:10" s="69" customFormat="1" ht="21" customHeight="1">
      <c r="A61" s="38" t="s">
        <v>188</v>
      </c>
      <c r="B61" s="78"/>
      <c r="C61" s="71"/>
      <c r="D61" s="94">
        <f>SUM(D50:D60)</f>
        <v>11372710248</v>
      </c>
      <c r="E61" s="7"/>
      <c r="F61" s="94">
        <f>SUM(F50:F60)</f>
        <v>7578470562</v>
      </c>
      <c r="G61" s="5"/>
      <c r="H61" s="94">
        <f>SUM(H50:H60)</f>
        <v>8546041119</v>
      </c>
      <c r="I61" s="5"/>
      <c r="J61" s="94">
        <f>SUM(J50:J60)</f>
        <v>3613927680</v>
      </c>
    </row>
    <row r="62" spans="1:10" s="69" customFormat="1" ht="21" customHeight="1">
      <c r="A62" s="38" t="s">
        <v>187</v>
      </c>
      <c r="B62" s="78"/>
      <c r="C62" s="71"/>
      <c r="D62" s="7"/>
      <c r="E62" s="7"/>
      <c r="F62" s="7"/>
      <c r="G62" s="5"/>
      <c r="H62" s="5"/>
      <c r="I62" s="7"/>
      <c r="J62" s="5"/>
    </row>
    <row r="63" spans="1:10" s="69" customFormat="1" ht="21" customHeight="1">
      <c r="A63" s="36" t="s">
        <v>186</v>
      </c>
      <c r="B63" s="78"/>
      <c r="C63" s="71"/>
      <c r="D63" s="7"/>
      <c r="E63" s="7"/>
      <c r="F63" s="7"/>
      <c r="G63" s="5"/>
      <c r="H63" s="5"/>
      <c r="I63" s="7"/>
      <c r="J63" s="5"/>
    </row>
    <row r="64" spans="1:10" s="69" customFormat="1" ht="21" customHeight="1">
      <c r="A64" s="36" t="s">
        <v>184</v>
      </c>
      <c r="B64" s="81">
        <v>22</v>
      </c>
      <c r="C64" s="74"/>
      <c r="D64" s="5">
        <v>8558261019</v>
      </c>
      <c r="E64" s="5"/>
      <c r="F64" s="5">
        <v>6951172278</v>
      </c>
      <c r="G64" s="5"/>
      <c r="H64" s="5">
        <v>8254981600</v>
      </c>
      <c r="I64" s="5"/>
      <c r="J64" s="5">
        <v>2705410000</v>
      </c>
    </row>
    <row r="65" spans="1:10" s="69" customFormat="1" ht="21" customHeight="1">
      <c r="A65" s="36" t="s">
        <v>185</v>
      </c>
      <c r="B65" s="81"/>
      <c r="C65" s="74"/>
      <c r="D65" s="5"/>
      <c r="E65" s="5"/>
      <c r="F65" s="5"/>
      <c r="G65" s="5"/>
      <c r="H65" s="5"/>
      <c r="I65" s="5"/>
      <c r="J65" s="5"/>
    </row>
    <row r="66" spans="1:10" s="69" customFormat="1" ht="21" customHeight="1">
      <c r="A66" s="36" t="s">
        <v>184</v>
      </c>
      <c r="B66" s="81">
        <v>23</v>
      </c>
      <c r="C66" s="74"/>
      <c r="D66" s="5">
        <v>86073514</v>
      </c>
      <c r="E66" s="5"/>
      <c r="F66" s="5">
        <v>185304941</v>
      </c>
      <c r="G66" s="5"/>
      <c r="H66" s="5">
        <v>11436066</v>
      </c>
      <c r="I66" s="5"/>
      <c r="J66" s="5">
        <v>6927699</v>
      </c>
    </row>
    <row r="67" spans="1:10" s="69" customFormat="1" ht="21" customHeight="1">
      <c r="A67" s="36" t="s">
        <v>183</v>
      </c>
      <c r="B67" s="81">
        <v>34</v>
      </c>
      <c r="C67" s="74"/>
      <c r="D67" s="5">
        <v>7063968777</v>
      </c>
      <c r="E67" s="5"/>
      <c r="F67" s="5">
        <v>8461262680</v>
      </c>
      <c r="G67" s="5"/>
      <c r="H67" s="5">
        <v>7063968777</v>
      </c>
      <c r="I67" s="5"/>
      <c r="J67" s="5">
        <v>8461262680</v>
      </c>
    </row>
    <row r="68" spans="1:10" s="69" customFormat="1" ht="21" customHeight="1">
      <c r="A68" s="36" t="s">
        <v>182</v>
      </c>
      <c r="B68" s="81">
        <v>24</v>
      </c>
      <c r="C68" s="74"/>
      <c r="D68" s="5">
        <v>1108655624</v>
      </c>
      <c r="E68" s="5"/>
      <c r="F68" s="5">
        <v>862972388</v>
      </c>
      <c r="G68" s="5"/>
      <c r="H68" s="5">
        <v>212524251</v>
      </c>
      <c r="I68" s="5"/>
      <c r="J68" s="5">
        <v>148516084</v>
      </c>
    </row>
    <row r="69" spans="1:10" s="69" customFormat="1" ht="21" customHeight="1">
      <c r="A69" s="36" t="s">
        <v>181</v>
      </c>
      <c r="B69" s="81"/>
      <c r="C69" s="74"/>
      <c r="D69" s="5">
        <v>131391804</v>
      </c>
      <c r="E69" s="5"/>
      <c r="F69" s="5">
        <v>173449698</v>
      </c>
      <c r="G69" s="5"/>
      <c r="H69" s="5">
        <v>74862285</v>
      </c>
      <c r="I69" s="5"/>
      <c r="J69" s="5">
        <v>108620182</v>
      </c>
    </row>
    <row r="70" spans="1:10" s="69" customFormat="1" ht="21" customHeight="1">
      <c r="A70" s="36" t="s">
        <v>180</v>
      </c>
      <c r="B70" s="81">
        <v>10</v>
      </c>
      <c r="C70" s="74"/>
      <c r="D70" s="5">
        <v>1312845086</v>
      </c>
      <c r="E70" s="5"/>
      <c r="F70" s="5">
        <v>1162070430</v>
      </c>
      <c r="G70" s="5"/>
      <c r="H70" s="5">
        <v>192004068</v>
      </c>
      <c r="I70" s="5"/>
      <c r="J70" s="5">
        <v>106791206</v>
      </c>
    </row>
    <row r="71" spans="1:10" s="69" customFormat="1" ht="21" customHeight="1">
      <c r="A71" s="38" t="s">
        <v>179</v>
      </c>
      <c r="B71" s="78"/>
      <c r="C71" s="71"/>
      <c r="D71" s="94">
        <f>SUM(D62:D70)</f>
        <v>18261195824</v>
      </c>
      <c r="E71" s="7"/>
      <c r="F71" s="94">
        <f>SUM(F62:F70)</f>
        <v>17796232415</v>
      </c>
      <c r="G71" s="5"/>
      <c r="H71" s="94">
        <f>SUM(H62:H70)</f>
        <v>15809777047</v>
      </c>
      <c r="I71" s="7"/>
      <c r="J71" s="94">
        <f>SUM(J62:J70)</f>
        <v>11537527851</v>
      </c>
    </row>
    <row r="72" spans="1:10" s="69" customFormat="1" ht="21" customHeight="1">
      <c r="A72" s="38" t="s">
        <v>178</v>
      </c>
      <c r="B72" s="78"/>
      <c r="C72" s="71"/>
      <c r="D72" s="94">
        <f>D61+D71</f>
        <v>29633906072</v>
      </c>
      <c r="E72" s="7"/>
      <c r="F72" s="94">
        <f>F61+F71</f>
        <v>25374702977</v>
      </c>
      <c r="G72" s="5"/>
      <c r="H72" s="94">
        <f>H61+H71</f>
        <v>24355818166</v>
      </c>
      <c r="I72" s="7"/>
      <c r="J72" s="94">
        <f>J61+J71</f>
        <v>15151455531</v>
      </c>
    </row>
    <row r="73" spans="1:10" s="69" customFormat="1" ht="21" customHeight="1">
      <c r="A73" s="36"/>
      <c r="B73" s="85"/>
      <c r="D73" s="93"/>
      <c r="E73" s="93"/>
      <c r="F73" s="93"/>
      <c r="G73" s="93"/>
      <c r="H73" s="93"/>
      <c r="I73" s="93"/>
      <c r="J73" s="93"/>
    </row>
    <row r="74" spans="1:10" s="69" customFormat="1" ht="21" customHeight="1">
      <c r="A74" s="36" t="s">
        <v>0</v>
      </c>
      <c r="B74" s="85"/>
      <c r="D74" s="93"/>
      <c r="E74" s="93"/>
      <c r="F74" s="93"/>
      <c r="G74" s="93"/>
      <c r="H74" s="93"/>
      <c r="I74" s="93"/>
      <c r="J74" s="93"/>
    </row>
    <row r="75" spans="1:10" s="69" customFormat="1" ht="21" customHeight="1">
      <c r="A75" s="36"/>
      <c r="B75" s="85"/>
      <c r="D75" s="93"/>
      <c r="E75" s="93"/>
      <c r="F75" s="93"/>
      <c r="G75" s="93"/>
      <c r="H75" s="93"/>
      <c r="I75" s="93"/>
      <c r="J75" s="93"/>
    </row>
    <row r="76" spans="1:10" s="69" customFormat="1" ht="21" customHeight="1">
      <c r="A76" s="36"/>
      <c r="B76" s="85"/>
      <c r="D76" s="93"/>
      <c r="E76" s="93"/>
      <c r="F76" s="93"/>
      <c r="G76" s="93"/>
      <c r="H76" s="93"/>
      <c r="I76" s="93"/>
      <c r="J76" s="93"/>
    </row>
    <row r="77" spans="1:10" s="69" customFormat="1" ht="21" customHeight="1">
      <c r="A77" s="36"/>
      <c r="B77" s="85"/>
      <c r="D77" s="93"/>
      <c r="E77" s="93"/>
      <c r="F77" s="93"/>
      <c r="G77" s="93"/>
      <c r="H77" s="93"/>
      <c r="I77" s="93"/>
      <c r="J77" s="93"/>
    </row>
    <row r="78" spans="1:10" s="69" customFormat="1" ht="21" customHeight="1">
      <c r="A78" s="36"/>
      <c r="B78" s="85"/>
      <c r="D78" s="93"/>
      <c r="E78" s="93"/>
      <c r="F78" s="93"/>
      <c r="G78" s="93"/>
      <c r="H78" s="93"/>
      <c r="I78" s="93"/>
      <c r="J78" s="93"/>
    </row>
    <row r="79" spans="1:10" s="69" customFormat="1" ht="21" customHeight="1">
      <c r="A79" s="36"/>
      <c r="B79" s="85"/>
      <c r="D79" s="93"/>
      <c r="E79" s="93"/>
      <c r="F79" s="93"/>
      <c r="G79" s="93"/>
      <c r="H79" s="93"/>
      <c r="I79" s="93"/>
      <c r="J79" s="93"/>
    </row>
    <row r="80" spans="1:10" s="69" customFormat="1" ht="21" customHeight="1">
      <c r="A80" s="36"/>
      <c r="B80" s="85"/>
      <c r="D80" s="93"/>
      <c r="E80" s="93"/>
      <c r="F80" s="93"/>
      <c r="G80" s="93"/>
      <c r="H80" s="93"/>
      <c r="I80" s="93"/>
      <c r="J80" s="92">
        <v>2</v>
      </c>
    </row>
    <row r="81" spans="1:11" s="69" customFormat="1" ht="21" customHeight="1">
      <c r="A81" s="38" t="s">
        <v>39</v>
      </c>
      <c r="B81" s="91"/>
      <c r="C81" s="91"/>
      <c r="D81" s="90"/>
      <c r="E81" s="90"/>
      <c r="F81" s="90"/>
      <c r="G81" s="90"/>
      <c r="H81" s="90"/>
      <c r="I81" s="90"/>
      <c r="J81" s="90"/>
      <c r="K81" s="22"/>
    </row>
    <row r="82" spans="1:10" s="69" customFormat="1" ht="21" customHeight="1">
      <c r="A82" s="38" t="s">
        <v>177</v>
      </c>
      <c r="B82" s="91"/>
      <c r="C82" s="91"/>
      <c r="D82" s="90"/>
      <c r="E82" s="90"/>
      <c r="F82" s="90"/>
      <c r="G82" s="90"/>
      <c r="H82" s="90"/>
      <c r="I82" s="90"/>
      <c r="J82" s="90"/>
    </row>
    <row r="83" spans="1:10" s="69" customFormat="1" ht="21" customHeight="1">
      <c r="A83" s="26" t="s">
        <v>176</v>
      </c>
      <c r="B83" s="91"/>
      <c r="C83" s="91"/>
      <c r="D83" s="90"/>
      <c r="E83" s="90"/>
      <c r="F83" s="90"/>
      <c r="G83" s="90"/>
      <c r="H83" s="90"/>
      <c r="I83" s="90"/>
      <c r="J83" s="90"/>
    </row>
    <row r="84" spans="1:10" s="69" customFormat="1" ht="21" customHeight="1">
      <c r="A84" s="36"/>
      <c r="D84" s="2"/>
      <c r="E84" s="2"/>
      <c r="F84" s="2"/>
      <c r="G84" s="2"/>
      <c r="H84" s="22"/>
      <c r="I84" s="2"/>
      <c r="J84" s="22" t="s">
        <v>36</v>
      </c>
    </row>
    <row r="85" spans="1:10" s="69" customFormat="1" ht="21" customHeight="1">
      <c r="A85" s="36"/>
      <c r="D85" s="20"/>
      <c r="E85" s="20" t="s">
        <v>35</v>
      </c>
      <c r="F85" s="20"/>
      <c r="G85" s="21"/>
      <c r="H85" s="20"/>
      <c r="I85" s="20" t="s">
        <v>34</v>
      </c>
      <c r="J85" s="20"/>
    </row>
    <row r="86" spans="2:10" s="36" customFormat="1" ht="21" customHeight="1">
      <c r="B86" s="89" t="s">
        <v>127</v>
      </c>
      <c r="D86" s="88" t="str">
        <f>D46</f>
        <v>2012</v>
      </c>
      <c r="E86" s="17"/>
      <c r="F86" s="88" t="str">
        <f>F46</f>
        <v>2011</v>
      </c>
      <c r="G86" s="18"/>
      <c r="H86" s="88" t="str">
        <f>D86</f>
        <v>2012</v>
      </c>
      <c r="I86" s="17"/>
      <c r="J86" s="88" t="str">
        <f>F86</f>
        <v>2011</v>
      </c>
    </row>
    <row r="87" spans="1:10" s="69" customFormat="1" ht="21" customHeight="1">
      <c r="A87" s="38" t="s">
        <v>175</v>
      </c>
      <c r="B87" s="87"/>
      <c r="D87" s="84"/>
      <c r="E87" s="84"/>
      <c r="F87" s="84"/>
      <c r="G87" s="86"/>
      <c r="H87" s="84"/>
      <c r="I87" s="84"/>
      <c r="J87" s="84"/>
    </row>
    <row r="88" spans="1:14" s="69" customFormat="1" ht="21" customHeight="1">
      <c r="A88" s="38" t="s">
        <v>174</v>
      </c>
      <c r="B88" s="85"/>
      <c r="D88" s="76"/>
      <c r="E88" s="76"/>
      <c r="F88" s="76"/>
      <c r="G88" s="76"/>
      <c r="H88" s="76"/>
      <c r="I88" s="84"/>
      <c r="J88" s="84"/>
      <c r="L88" s="83"/>
      <c r="M88" s="82"/>
      <c r="N88" s="82"/>
    </row>
    <row r="89" spans="1:10" s="69" customFormat="1" ht="21" customHeight="1">
      <c r="A89" s="36" t="s">
        <v>173</v>
      </c>
      <c r="B89" s="81">
        <v>25</v>
      </c>
      <c r="D89" s="76"/>
      <c r="E89" s="76"/>
      <c r="F89" s="76"/>
      <c r="G89" s="76"/>
      <c r="H89" s="76"/>
      <c r="I89" s="76"/>
      <c r="J89" s="76"/>
    </row>
    <row r="90" spans="1:10" s="69" customFormat="1" ht="21" customHeight="1">
      <c r="A90" s="36" t="s">
        <v>172</v>
      </c>
      <c r="C90" s="74"/>
      <c r="D90" s="79"/>
      <c r="E90" s="80"/>
      <c r="F90" s="79"/>
      <c r="G90" s="80"/>
      <c r="H90" s="79"/>
      <c r="I90" s="76"/>
      <c r="J90" s="76"/>
    </row>
    <row r="91" spans="1:10" s="69" customFormat="1" ht="21" customHeight="1">
      <c r="A91" s="36" t="s">
        <v>171</v>
      </c>
      <c r="B91" s="81"/>
      <c r="C91" s="74"/>
      <c r="D91" s="79"/>
      <c r="E91" s="80"/>
      <c r="F91" s="79"/>
      <c r="G91" s="80"/>
      <c r="H91" s="79"/>
      <c r="I91" s="76"/>
      <c r="J91" s="76"/>
    </row>
    <row r="92" spans="1:10" s="69" customFormat="1" ht="21" customHeight="1">
      <c r="A92" s="36" t="s">
        <v>170</v>
      </c>
      <c r="B92" s="81"/>
      <c r="C92" s="74"/>
      <c r="D92" s="79"/>
      <c r="E92" s="80"/>
      <c r="F92" s="79"/>
      <c r="G92" s="80"/>
      <c r="H92" s="79"/>
      <c r="I92" s="76"/>
      <c r="J92" s="76"/>
    </row>
    <row r="93" spans="1:10" s="69" customFormat="1" ht="21" customHeight="1" thickBot="1">
      <c r="A93" s="36" t="s">
        <v>169</v>
      </c>
      <c r="B93" s="78"/>
      <c r="C93" s="74"/>
      <c r="D93" s="77">
        <v>1700004771</v>
      </c>
      <c r="E93" s="5"/>
      <c r="F93" s="77">
        <v>1553391408</v>
      </c>
      <c r="G93" s="5"/>
      <c r="H93" s="77">
        <v>1700004771</v>
      </c>
      <c r="I93" s="5"/>
      <c r="J93" s="77">
        <v>1553391408</v>
      </c>
    </row>
    <row r="94" spans="1:10" s="69" customFormat="1" ht="21" customHeight="1" thickTop="1">
      <c r="A94" s="36" t="s">
        <v>168</v>
      </c>
      <c r="B94" s="75"/>
      <c r="C94" s="74"/>
      <c r="D94" s="5"/>
      <c r="E94" s="5"/>
      <c r="F94" s="5"/>
      <c r="G94" s="5"/>
      <c r="H94" s="5"/>
      <c r="I94" s="7"/>
      <c r="J94" s="5"/>
    </row>
    <row r="95" spans="1:10" s="69" customFormat="1" ht="21" customHeight="1">
      <c r="A95" s="36" t="s">
        <v>167</v>
      </c>
      <c r="B95" s="75"/>
      <c r="C95" s="74"/>
      <c r="D95" s="76">
        <v>1545458883</v>
      </c>
      <c r="E95" s="76"/>
      <c r="F95" s="76">
        <v>1545458883</v>
      </c>
      <c r="G95" s="76"/>
      <c r="H95" s="76">
        <v>1545458883</v>
      </c>
      <c r="I95" s="76"/>
      <c r="J95" s="76">
        <v>1545458883</v>
      </c>
    </row>
    <row r="96" spans="1:10" s="69" customFormat="1" ht="21" customHeight="1">
      <c r="A96" s="36" t="s">
        <v>166</v>
      </c>
      <c r="B96" s="75"/>
      <c r="C96" s="74"/>
      <c r="D96" s="5"/>
      <c r="E96" s="5"/>
      <c r="F96" s="5"/>
      <c r="G96" s="5"/>
      <c r="H96" s="5"/>
      <c r="I96" s="5"/>
      <c r="J96" s="5"/>
    </row>
    <row r="97" spans="1:10" s="69" customFormat="1" ht="21" customHeight="1">
      <c r="A97" s="36" t="s">
        <v>165</v>
      </c>
      <c r="B97" s="75"/>
      <c r="C97" s="74"/>
      <c r="D97" s="5">
        <v>20022497644</v>
      </c>
      <c r="E97" s="5"/>
      <c r="F97" s="5">
        <v>20022497644</v>
      </c>
      <c r="G97" s="5"/>
      <c r="H97" s="5">
        <v>19959573716</v>
      </c>
      <c r="I97" s="5"/>
      <c r="J97" s="5">
        <v>19959573716</v>
      </c>
    </row>
    <row r="98" spans="1:10" s="69" customFormat="1" ht="21" customHeight="1">
      <c r="A98" s="36" t="s">
        <v>164</v>
      </c>
      <c r="B98" s="75"/>
      <c r="C98" s="74"/>
      <c r="D98" s="5">
        <v>305000325</v>
      </c>
      <c r="E98" s="5"/>
      <c r="F98" s="5">
        <v>305000325</v>
      </c>
      <c r="G98" s="5"/>
      <c r="H98" s="5">
        <v>0</v>
      </c>
      <c r="I98" s="5"/>
      <c r="J98" s="5">
        <v>0</v>
      </c>
    </row>
    <row r="99" spans="1:10" s="69" customFormat="1" ht="21" customHeight="1">
      <c r="A99" s="36" t="s">
        <v>163</v>
      </c>
      <c r="B99" s="75"/>
      <c r="C99" s="74"/>
      <c r="D99" s="5"/>
      <c r="E99" s="5"/>
      <c r="F99" s="5"/>
      <c r="G99" s="5"/>
      <c r="H99" s="5"/>
      <c r="I99" s="5"/>
      <c r="J99" s="5"/>
    </row>
    <row r="100" spans="1:10" s="69" customFormat="1" ht="21" customHeight="1">
      <c r="A100" s="36" t="s">
        <v>162</v>
      </c>
      <c r="B100" s="75">
        <v>27</v>
      </c>
      <c r="C100" s="74"/>
      <c r="D100" s="5">
        <v>170000477</v>
      </c>
      <c r="E100" s="5"/>
      <c r="F100" s="5">
        <v>155339141</v>
      </c>
      <c r="G100" s="5"/>
      <c r="H100" s="5">
        <v>170000477</v>
      </c>
      <c r="I100" s="5"/>
      <c r="J100" s="5">
        <v>155339141</v>
      </c>
    </row>
    <row r="101" spans="1:10" s="69" customFormat="1" ht="21" customHeight="1">
      <c r="A101" s="36" t="s">
        <v>161</v>
      </c>
      <c r="B101" s="36"/>
      <c r="C101" s="36"/>
      <c r="D101" s="5">
        <v>15081806199</v>
      </c>
      <c r="E101" s="5"/>
      <c r="F101" s="5">
        <v>9003545079</v>
      </c>
      <c r="G101" s="5"/>
      <c r="H101" s="5">
        <v>3433450234</v>
      </c>
      <c r="I101" s="5"/>
      <c r="J101" s="5">
        <v>2516503383</v>
      </c>
    </row>
    <row r="102" spans="1:10" s="69" customFormat="1" ht="21" customHeight="1">
      <c r="A102" s="36" t="s">
        <v>160</v>
      </c>
      <c r="B102" s="75"/>
      <c r="C102" s="74"/>
      <c r="D102" s="29">
        <v>170748104</v>
      </c>
      <c r="E102" s="5"/>
      <c r="F102" s="29">
        <v>963350808</v>
      </c>
      <c r="G102" s="5"/>
      <c r="H102" s="29">
        <v>991919804</v>
      </c>
      <c r="I102" s="5"/>
      <c r="J102" s="29">
        <v>1885404407</v>
      </c>
    </row>
    <row r="103" spans="1:10" s="69" customFormat="1" ht="21" customHeight="1">
      <c r="A103" s="36" t="s">
        <v>159</v>
      </c>
      <c r="B103" s="71"/>
      <c r="C103" s="71"/>
      <c r="D103" s="7">
        <f>SUM(D95:D102)</f>
        <v>37295511632</v>
      </c>
      <c r="E103" s="7"/>
      <c r="F103" s="7">
        <f>SUM(F95:F102)</f>
        <v>31995191880</v>
      </c>
      <c r="G103" s="7"/>
      <c r="H103" s="7">
        <f>SUM(H95:H102)</f>
        <v>26100403114</v>
      </c>
      <c r="I103" s="73"/>
      <c r="J103" s="7">
        <f>SUM(J95:J102)</f>
        <v>26062279530</v>
      </c>
    </row>
    <row r="104" spans="1:10" s="69" customFormat="1" ht="21" customHeight="1">
      <c r="A104" s="36" t="s">
        <v>158</v>
      </c>
      <c r="B104" s="71"/>
      <c r="C104" s="71"/>
      <c r="D104" s="29">
        <v>1531563232</v>
      </c>
      <c r="E104" s="7"/>
      <c r="F104" s="29">
        <v>1422037390</v>
      </c>
      <c r="G104" s="7"/>
      <c r="H104" s="29">
        <v>0</v>
      </c>
      <c r="I104" s="7"/>
      <c r="J104" s="29" t="s">
        <v>319</v>
      </c>
    </row>
    <row r="105" spans="1:10" s="69" customFormat="1" ht="21" customHeight="1">
      <c r="A105" s="38" t="s">
        <v>157</v>
      </c>
      <c r="B105" s="71"/>
      <c r="C105" s="71"/>
      <c r="D105" s="7">
        <f>SUM(D103:D104)</f>
        <v>38827074864</v>
      </c>
      <c r="E105" s="7"/>
      <c r="F105" s="7">
        <f>SUM(F103:F104)</f>
        <v>33417229270</v>
      </c>
      <c r="G105" s="7"/>
      <c r="H105" s="7">
        <f>SUM(H103:H104)</f>
        <v>26100403114</v>
      </c>
      <c r="I105" s="72"/>
      <c r="J105" s="7">
        <f>SUM(J103:J104)</f>
        <v>26062279530</v>
      </c>
    </row>
    <row r="106" spans="1:10" s="69" customFormat="1" ht="21" customHeight="1" thickBot="1">
      <c r="A106" s="38" t="s">
        <v>156</v>
      </c>
      <c r="C106" s="71"/>
      <c r="D106" s="70">
        <f>D105+D72</f>
        <v>68460980936</v>
      </c>
      <c r="E106" s="7"/>
      <c r="F106" s="70">
        <f>F105+F72</f>
        <v>58791932247</v>
      </c>
      <c r="G106" s="5"/>
      <c r="H106" s="70">
        <f>H105+H72</f>
        <v>50456221280</v>
      </c>
      <c r="I106" s="7"/>
      <c r="J106" s="70">
        <f>J105+J72</f>
        <v>41213735061</v>
      </c>
    </row>
    <row r="107" spans="1:10" s="69" customFormat="1" ht="21" customHeight="1" thickTop="1">
      <c r="A107" s="36"/>
      <c r="D107" s="7"/>
      <c r="E107" s="7"/>
      <c r="F107" s="7"/>
      <c r="G107" s="7"/>
      <c r="H107" s="7"/>
      <c r="I107" s="7"/>
      <c r="J107" s="7"/>
    </row>
    <row r="108" ht="21" customHeight="1">
      <c r="A108" s="10" t="s">
        <v>0</v>
      </c>
    </row>
    <row r="109" ht="21" customHeight="1">
      <c r="A109" s="10"/>
    </row>
    <row r="110" ht="21" customHeight="1">
      <c r="A110" s="10"/>
    </row>
    <row r="111" ht="21" customHeight="1">
      <c r="A111" s="68"/>
    </row>
    <row r="112" ht="21" customHeight="1">
      <c r="A112" s="10"/>
    </row>
    <row r="113" spans="1:2" ht="21" customHeight="1">
      <c r="A113" s="10"/>
      <c r="B113" s="1" t="s">
        <v>155</v>
      </c>
    </row>
    <row r="114" ht="21" customHeight="1">
      <c r="A114" s="68"/>
    </row>
    <row r="115" ht="21" customHeight="1">
      <c r="A115" s="9"/>
    </row>
    <row r="116" ht="21" customHeight="1">
      <c r="A116" s="9"/>
    </row>
    <row r="117" ht="21" customHeight="1">
      <c r="A117" s="9"/>
    </row>
    <row r="118" ht="21" customHeight="1">
      <c r="A118" s="9"/>
    </row>
    <row r="119" ht="21" customHeight="1">
      <c r="A119" s="10"/>
    </row>
    <row r="120" spans="1:10" ht="21" customHeight="1">
      <c r="A120" s="152">
        <v>3</v>
      </c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1:11" ht="18.75" customHeight="1">
      <c r="A121" s="26" t="s">
        <v>39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22"/>
    </row>
    <row r="122" spans="1:10" ht="18.75" customHeight="1">
      <c r="A122" s="26" t="s">
        <v>154</v>
      </c>
      <c r="B122" s="24"/>
      <c r="C122" s="24"/>
      <c r="D122" s="23"/>
      <c r="E122" s="23"/>
      <c r="F122" s="23"/>
      <c r="G122" s="23"/>
      <c r="H122" s="23"/>
      <c r="I122" s="23"/>
      <c r="J122" s="23"/>
    </row>
    <row r="123" spans="1:10" ht="18.75" customHeight="1">
      <c r="A123" s="25" t="s">
        <v>37</v>
      </c>
      <c r="B123" s="24"/>
      <c r="C123" s="24"/>
      <c r="D123" s="23"/>
      <c r="E123" s="23"/>
      <c r="F123" s="23"/>
      <c r="G123" s="23"/>
      <c r="H123" s="23"/>
      <c r="I123" s="23"/>
      <c r="J123" s="23"/>
    </row>
    <row r="124" spans="1:10" ht="18.75" customHeight="1">
      <c r="A124" s="10"/>
      <c r="H124" s="22"/>
      <c r="J124" s="67" t="s">
        <v>36</v>
      </c>
    </row>
    <row r="125" spans="1:10" ht="18.75" customHeight="1">
      <c r="A125" s="10"/>
      <c r="D125" s="20"/>
      <c r="E125" s="20" t="s">
        <v>35</v>
      </c>
      <c r="F125" s="20"/>
      <c r="G125" s="21"/>
      <c r="H125" s="20"/>
      <c r="I125" s="20" t="s">
        <v>34</v>
      </c>
      <c r="J125" s="20"/>
    </row>
    <row r="126" spans="1:10" s="16" customFormat="1" ht="18.75" customHeight="1">
      <c r="A126" s="10"/>
      <c r="B126" s="19" t="s">
        <v>127</v>
      </c>
      <c r="D126" s="17">
        <v>2012</v>
      </c>
      <c r="E126" s="17"/>
      <c r="F126" s="17">
        <v>2011</v>
      </c>
      <c r="G126" s="18"/>
      <c r="H126" s="17">
        <v>2012</v>
      </c>
      <c r="I126" s="17"/>
      <c r="J126" s="17">
        <v>2011</v>
      </c>
    </row>
    <row r="127" spans="1:11" ht="21" customHeight="1">
      <c r="A127" s="26" t="s">
        <v>153</v>
      </c>
      <c r="B127" s="26"/>
      <c r="C127" s="66"/>
      <c r="D127" s="1"/>
      <c r="E127" s="31"/>
      <c r="G127" s="31"/>
      <c r="H127" s="31"/>
      <c r="I127" s="31"/>
      <c r="J127" s="31"/>
      <c r="K127" s="31"/>
    </row>
    <row r="128" spans="1:13" ht="21" customHeight="1">
      <c r="A128" s="10" t="s">
        <v>152</v>
      </c>
      <c r="B128" s="58">
        <v>10</v>
      </c>
      <c r="C128" s="61"/>
      <c r="D128" s="5">
        <v>44307328175</v>
      </c>
      <c r="E128" s="5"/>
      <c r="F128" s="5">
        <v>35224466182</v>
      </c>
      <c r="G128" s="5"/>
      <c r="H128" s="5">
        <v>10001426497</v>
      </c>
      <c r="I128" s="5"/>
      <c r="J128" s="5">
        <v>8258839349</v>
      </c>
      <c r="K128" s="5"/>
      <c r="L128" s="3"/>
      <c r="M128" s="3"/>
    </row>
    <row r="129" spans="1:13" ht="21" customHeight="1">
      <c r="A129" s="10" t="s">
        <v>151</v>
      </c>
      <c r="B129" s="58">
        <v>10</v>
      </c>
      <c r="C129" s="61"/>
      <c r="D129" s="5"/>
      <c r="E129" s="5"/>
      <c r="F129" s="5"/>
      <c r="G129" s="5"/>
      <c r="H129" s="5"/>
      <c r="I129" s="5"/>
      <c r="J129" s="5"/>
      <c r="K129" s="5"/>
      <c r="L129" s="3"/>
      <c r="M129" s="3"/>
    </row>
    <row r="130" spans="1:13" ht="21" customHeight="1">
      <c r="A130" s="10" t="s">
        <v>150</v>
      </c>
      <c r="B130" s="58"/>
      <c r="C130" s="61"/>
      <c r="D130" s="65">
        <v>1170942346</v>
      </c>
      <c r="E130" s="5"/>
      <c r="F130" s="65">
        <v>1009460204</v>
      </c>
      <c r="G130" s="5"/>
      <c r="H130" s="65">
        <v>47620553</v>
      </c>
      <c r="I130" s="5"/>
      <c r="J130" s="65">
        <v>42371398</v>
      </c>
      <c r="K130" s="5"/>
      <c r="L130" s="3"/>
      <c r="M130" s="3"/>
    </row>
    <row r="131" spans="1:13" ht="21" customHeight="1">
      <c r="A131" s="10" t="s">
        <v>84</v>
      </c>
      <c r="B131" s="58"/>
      <c r="C131" s="61"/>
      <c r="D131" s="64">
        <v>56501930</v>
      </c>
      <c r="E131" s="5"/>
      <c r="F131" s="64">
        <v>63051703</v>
      </c>
      <c r="G131" s="5"/>
      <c r="H131" s="64">
        <v>202430001</v>
      </c>
      <c r="I131" s="5"/>
      <c r="J131" s="64">
        <v>71717388</v>
      </c>
      <c r="K131" s="5"/>
      <c r="L131" s="3"/>
      <c r="M131" s="3"/>
    </row>
    <row r="132" spans="1:13" ht="21" customHeight="1">
      <c r="A132" s="10" t="s">
        <v>83</v>
      </c>
      <c r="B132" s="58" t="s">
        <v>317</v>
      </c>
      <c r="C132" s="61"/>
      <c r="D132" s="64">
        <v>16564227</v>
      </c>
      <c r="E132" s="5"/>
      <c r="F132" s="64">
        <v>103527505</v>
      </c>
      <c r="G132" s="5"/>
      <c r="H132" s="64">
        <v>2155163968</v>
      </c>
      <c r="I132" s="5"/>
      <c r="J132" s="64">
        <v>1979139621</v>
      </c>
      <c r="K132" s="5"/>
      <c r="L132" s="3"/>
      <c r="M132" s="3"/>
    </row>
    <row r="133" spans="1:13" ht="21" customHeight="1">
      <c r="A133" s="10" t="s">
        <v>93</v>
      </c>
      <c r="B133" s="58" t="s">
        <v>318</v>
      </c>
      <c r="C133" s="61"/>
      <c r="D133" s="64">
        <v>1795048116</v>
      </c>
      <c r="E133" s="5"/>
      <c r="F133" s="64">
        <v>479028410</v>
      </c>
      <c r="G133" s="5"/>
      <c r="H133" s="64">
        <v>0</v>
      </c>
      <c r="I133" s="5"/>
      <c r="J133" s="64">
        <v>0</v>
      </c>
      <c r="K133" s="5"/>
      <c r="L133" s="3"/>
      <c r="M133" s="3"/>
    </row>
    <row r="134" spans="1:13" ht="21" customHeight="1">
      <c r="A134" s="10" t="s">
        <v>149</v>
      </c>
      <c r="B134" s="58"/>
      <c r="C134" s="61"/>
      <c r="D134" s="63">
        <v>515774275</v>
      </c>
      <c r="E134" s="7"/>
      <c r="F134" s="63">
        <v>491804455</v>
      </c>
      <c r="G134" s="7"/>
      <c r="H134" s="63">
        <v>449760125</v>
      </c>
      <c r="I134" s="7"/>
      <c r="J134" s="63">
        <v>407838566</v>
      </c>
      <c r="K134" s="5"/>
      <c r="L134" s="3"/>
      <c r="M134" s="3"/>
    </row>
    <row r="135" spans="1:13" ht="21" customHeight="1">
      <c r="A135" s="10" t="s">
        <v>148</v>
      </c>
      <c r="B135" s="58"/>
      <c r="C135" s="61"/>
      <c r="D135" s="11">
        <f>SUM(D130:D134)</f>
        <v>3554830894</v>
      </c>
      <c r="E135" s="11"/>
      <c r="F135" s="11">
        <f>SUM(F130:F134)</f>
        <v>2146872277</v>
      </c>
      <c r="G135" s="11"/>
      <c r="H135" s="11">
        <f>SUM(H130:H134)</f>
        <v>2854974647</v>
      </c>
      <c r="I135" s="11"/>
      <c r="J135" s="11">
        <f>SUM(J130:J134)</f>
        <v>2501066973</v>
      </c>
      <c r="K135" s="11"/>
      <c r="L135" s="3"/>
      <c r="M135" s="3"/>
    </row>
    <row r="136" spans="1:13" ht="21" customHeight="1">
      <c r="A136" s="26" t="s">
        <v>147</v>
      </c>
      <c r="B136" s="60"/>
      <c r="C136" s="58"/>
      <c r="D136" s="15">
        <f>D128+D135</f>
        <v>47862159069</v>
      </c>
      <c r="E136" s="12"/>
      <c r="F136" s="15">
        <f>F128+F135</f>
        <v>37371338459</v>
      </c>
      <c r="G136" s="12"/>
      <c r="H136" s="15">
        <f>H128+H135</f>
        <v>12856401144</v>
      </c>
      <c r="I136" s="12"/>
      <c r="J136" s="15">
        <f>J128+J135</f>
        <v>10759906322</v>
      </c>
      <c r="K136" s="11"/>
      <c r="L136" s="3"/>
      <c r="M136" s="3"/>
    </row>
    <row r="137" spans="1:13" ht="21" customHeight="1">
      <c r="A137" s="26" t="s">
        <v>146</v>
      </c>
      <c r="B137" s="60"/>
      <c r="C137" s="58"/>
      <c r="D137" s="5"/>
      <c r="E137" s="12"/>
      <c r="F137" s="5"/>
      <c r="G137" s="12"/>
      <c r="H137" s="5"/>
      <c r="I137" s="12"/>
      <c r="J137" s="5"/>
      <c r="K137" s="5"/>
      <c r="L137" s="3"/>
      <c r="M137" s="3"/>
    </row>
    <row r="138" spans="1:13" ht="21" customHeight="1">
      <c r="A138" s="10" t="s">
        <v>145</v>
      </c>
      <c r="B138" s="58">
        <v>10</v>
      </c>
      <c r="C138" s="61"/>
      <c r="D138" s="5">
        <v>29238818033</v>
      </c>
      <c r="E138" s="5"/>
      <c r="F138" s="5">
        <v>23675485850</v>
      </c>
      <c r="G138" s="5"/>
      <c r="H138" s="5">
        <v>6369648903</v>
      </c>
      <c r="I138" s="5"/>
      <c r="J138" s="5">
        <v>5479336126</v>
      </c>
      <c r="K138" s="5"/>
      <c r="L138" s="3"/>
      <c r="M138" s="3"/>
    </row>
    <row r="139" spans="1:13" ht="21" customHeight="1">
      <c r="A139" s="10" t="s">
        <v>144</v>
      </c>
      <c r="B139" s="58">
        <v>10</v>
      </c>
      <c r="C139" s="61"/>
      <c r="D139" s="5">
        <v>8968658289</v>
      </c>
      <c r="E139" s="5"/>
      <c r="F139" s="5">
        <v>7224190229</v>
      </c>
      <c r="G139" s="5"/>
      <c r="H139" s="5">
        <v>2839790823</v>
      </c>
      <c r="I139" s="5"/>
      <c r="J139" s="5">
        <v>2302468571</v>
      </c>
      <c r="K139" s="5"/>
      <c r="L139" s="3"/>
      <c r="M139" s="3"/>
    </row>
    <row r="140" spans="1:13" ht="21" customHeight="1">
      <c r="A140" s="26" t="s">
        <v>143</v>
      </c>
      <c r="B140" s="60"/>
      <c r="C140" s="62"/>
      <c r="D140" s="15">
        <f>SUM(D137:D139)</f>
        <v>38207476322</v>
      </c>
      <c r="E140" s="12"/>
      <c r="F140" s="15">
        <f>SUM(F137:F139)</f>
        <v>30899676079</v>
      </c>
      <c r="G140" s="12"/>
      <c r="H140" s="15">
        <f>SUM(H137:H139)</f>
        <v>9209439726</v>
      </c>
      <c r="I140" s="12"/>
      <c r="J140" s="15">
        <f>SUM(J137:J139)</f>
        <v>7781804697</v>
      </c>
      <c r="K140" s="11"/>
      <c r="L140" s="3"/>
      <c r="M140" s="3"/>
    </row>
    <row r="141" spans="1:13" ht="21" customHeight="1">
      <c r="A141" s="26" t="s">
        <v>142</v>
      </c>
      <c r="B141" s="60"/>
      <c r="C141" s="62"/>
      <c r="D141" s="11"/>
      <c r="E141" s="12"/>
      <c r="F141" s="11"/>
      <c r="G141" s="12"/>
      <c r="H141" s="11"/>
      <c r="I141" s="12"/>
      <c r="J141" s="11"/>
      <c r="K141" s="11"/>
      <c r="L141" s="3"/>
      <c r="M141" s="3"/>
    </row>
    <row r="142" spans="1:13" ht="21" customHeight="1">
      <c r="A142" s="26" t="s">
        <v>141</v>
      </c>
      <c r="B142" s="60"/>
      <c r="C142" s="62"/>
      <c r="D142" s="11"/>
      <c r="E142" s="12"/>
      <c r="F142" s="11"/>
      <c r="G142" s="12"/>
      <c r="H142" s="11"/>
      <c r="I142" s="12"/>
      <c r="J142" s="11"/>
      <c r="K142" s="11"/>
      <c r="L142" s="3"/>
      <c r="M142" s="3"/>
    </row>
    <row r="143" spans="1:13" ht="21" customHeight="1">
      <c r="A143" s="26" t="s">
        <v>140</v>
      </c>
      <c r="B143" s="60"/>
      <c r="C143" s="59"/>
      <c r="D143" s="11">
        <f>D136-D140</f>
        <v>9654682747</v>
      </c>
      <c r="E143" s="11"/>
      <c r="F143" s="11">
        <f>F136-F140</f>
        <v>6471662380</v>
      </c>
      <c r="G143" s="11"/>
      <c r="H143" s="11">
        <f>H136-H140</f>
        <v>3646961418</v>
      </c>
      <c r="I143" s="11"/>
      <c r="J143" s="11">
        <f>J136-J140</f>
        <v>2978101625</v>
      </c>
      <c r="K143" s="11"/>
      <c r="L143" s="3"/>
      <c r="M143" s="3"/>
    </row>
    <row r="144" spans="1:13" ht="21" customHeight="1">
      <c r="A144" s="10" t="s">
        <v>139</v>
      </c>
      <c r="B144" s="58"/>
      <c r="C144" s="59"/>
      <c r="D144" s="11"/>
      <c r="E144" s="11"/>
      <c r="F144" s="11"/>
      <c r="G144" s="11"/>
      <c r="H144" s="11"/>
      <c r="I144" s="11"/>
      <c r="J144" s="11"/>
      <c r="K144" s="11"/>
      <c r="L144" s="3"/>
      <c r="M144" s="3"/>
    </row>
    <row r="145" spans="1:13" ht="21" customHeight="1">
      <c r="A145" s="10" t="s">
        <v>138</v>
      </c>
      <c r="B145" s="58">
        <v>12</v>
      </c>
      <c r="C145" s="61"/>
      <c r="D145" s="29">
        <v>967663398</v>
      </c>
      <c r="E145" s="5"/>
      <c r="F145" s="29">
        <v>381645368</v>
      </c>
      <c r="G145" s="5"/>
      <c r="H145" s="29">
        <v>0</v>
      </c>
      <c r="I145" s="5"/>
      <c r="J145" s="29">
        <v>0</v>
      </c>
      <c r="K145" s="5"/>
      <c r="L145" s="3"/>
      <c r="M145" s="3"/>
    </row>
    <row r="146" spans="1:13" ht="21" customHeight="1">
      <c r="A146" s="26" t="s">
        <v>137</v>
      </c>
      <c r="B146" s="60"/>
      <c r="C146" s="61"/>
      <c r="D146" s="5"/>
      <c r="E146" s="5"/>
      <c r="F146" s="5"/>
      <c r="G146" s="5"/>
      <c r="H146" s="5"/>
      <c r="I146" s="5"/>
      <c r="J146" s="5"/>
      <c r="K146" s="5"/>
      <c r="L146" s="3"/>
      <c r="M146" s="3"/>
    </row>
    <row r="147" spans="1:13" ht="21" customHeight="1">
      <c r="A147" s="26" t="s">
        <v>136</v>
      </c>
      <c r="B147" s="60"/>
      <c r="C147" s="61"/>
      <c r="D147" s="5">
        <f>SUM(D143:D145)</f>
        <v>10622346145</v>
      </c>
      <c r="E147" s="5"/>
      <c r="F147" s="5">
        <f>SUM(F143:F145)</f>
        <v>6853307748</v>
      </c>
      <c r="G147" s="5"/>
      <c r="H147" s="5">
        <f>SUM(H143:H145)</f>
        <v>3646961418</v>
      </c>
      <c r="I147" s="5"/>
      <c r="J147" s="5">
        <f>SUM(J143:J145)</f>
        <v>2978101625</v>
      </c>
      <c r="K147" s="5"/>
      <c r="L147" s="3"/>
      <c r="M147" s="3"/>
    </row>
    <row r="148" spans="1:13" ht="21" customHeight="1">
      <c r="A148" s="10" t="s">
        <v>135</v>
      </c>
      <c r="B148" s="58">
        <v>10</v>
      </c>
      <c r="C148" s="61"/>
      <c r="D148" s="29">
        <v>-849405902</v>
      </c>
      <c r="E148" s="5"/>
      <c r="F148" s="29">
        <v>-770451369</v>
      </c>
      <c r="G148" s="5"/>
      <c r="H148" s="29">
        <v>-810684404</v>
      </c>
      <c r="I148" s="5"/>
      <c r="J148" s="29">
        <v>-571660686</v>
      </c>
      <c r="K148" s="5"/>
      <c r="L148" s="3"/>
      <c r="M148" s="3"/>
    </row>
    <row r="149" spans="1:13" ht="21" customHeight="1">
      <c r="A149" s="26" t="s">
        <v>134</v>
      </c>
      <c r="B149" s="60"/>
      <c r="C149" s="61"/>
      <c r="D149" s="11">
        <f>SUM(D146:D148)</f>
        <v>9772940243</v>
      </c>
      <c r="E149" s="11"/>
      <c r="F149" s="11">
        <f>SUM(F146:F148)</f>
        <v>6082856379</v>
      </c>
      <c r="G149" s="11"/>
      <c r="H149" s="11">
        <f>SUM(H146:H148)</f>
        <v>2836277014</v>
      </c>
      <c r="I149" s="11"/>
      <c r="J149" s="11">
        <f>SUM(J146:J148)</f>
        <v>2406440939</v>
      </c>
      <c r="K149" s="11"/>
      <c r="L149" s="3"/>
      <c r="M149" s="3"/>
    </row>
    <row r="150" spans="1:13" ht="21" customHeight="1">
      <c r="A150" s="10" t="s">
        <v>133</v>
      </c>
      <c r="B150" s="58" t="s">
        <v>316</v>
      </c>
      <c r="C150" s="8"/>
      <c r="D150" s="7">
        <v>-1520706466</v>
      </c>
      <c r="E150" s="7"/>
      <c r="F150" s="7">
        <v>-1456317745</v>
      </c>
      <c r="G150" s="7"/>
      <c r="H150" s="7">
        <v>-157925291</v>
      </c>
      <c r="I150" s="7"/>
      <c r="J150" s="7">
        <v>-109428864</v>
      </c>
      <c r="K150" s="5"/>
      <c r="L150" s="3"/>
      <c r="M150" s="3"/>
    </row>
    <row r="151" spans="1:13" ht="21" customHeight="1" thickBot="1">
      <c r="A151" s="26" t="s">
        <v>126</v>
      </c>
      <c r="B151" s="60"/>
      <c r="C151" s="59"/>
      <c r="D151" s="14">
        <f>SUM(D149:D150)</f>
        <v>8252233777</v>
      </c>
      <c r="E151" s="12"/>
      <c r="F151" s="14">
        <f>SUM(F149:F150)</f>
        <v>4626538634</v>
      </c>
      <c r="G151" s="12"/>
      <c r="H151" s="14">
        <f>SUM(H149:H150)</f>
        <v>2678351723</v>
      </c>
      <c r="I151" s="12"/>
      <c r="J151" s="14">
        <f>SUM(J149:J150)</f>
        <v>2297012075</v>
      </c>
      <c r="K151" s="11"/>
      <c r="L151" s="3"/>
      <c r="M151" s="3"/>
    </row>
    <row r="152" spans="1:13" ht="5.25" customHeight="1" thickTop="1">
      <c r="A152" s="10"/>
      <c r="B152" s="58"/>
      <c r="C152" s="59"/>
      <c r="D152" s="27"/>
      <c r="F152" s="27"/>
      <c r="G152" s="31"/>
      <c r="H152" s="27"/>
      <c r="I152" s="31"/>
      <c r="J152" s="27"/>
      <c r="K152" s="27"/>
      <c r="L152" s="3"/>
      <c r="M152" s="3"/>
    </row>
    <row r="153" spans="1:13" ht="21" customHeight="1">
      <c r="A153" s="26" t="s">
        <v>132</v>
      </c>
      <c r="B153" s="60"/>
      <c r="C153" s="59"/>
      <c r="D153" s="27"/>
      <c r="F153" s="27"/>
      <c r="G153" s="31"/>
      <c r="H153" s="27"/>
      <c r="I153" s="31"/>
      <c r="J153" s="27"/>
      <c r="K153" s="27"/>
      <c r="L153" s="3"/>
      <c r="M153" s="3"/>
    </row>
    <row r="154" spans="1:13" ht="21" customHeight="1" thickBot="1">
      <c r="A154" s="10" t="s">
        <v>109</v>
      </c>
      <c r="B154" s="58"/>
      <c r="C154" s="59"/>
      <c r="D154" s="11">
        <v>7936947120</v>
      </c>
      <c r="E154" s="27"/>
      <c r="F154" s="11">
        <v>4385987305</v>
      </c>
      <c r="G154" s="31"/>
      <c r="H154" s="34">
        <f>H151</f>
        <v>2678351723</v>
      </c>
      <c r="I154" s="31"/>
      <c r="J154" s="34">
        <f>J151</f>
        <v>2297012075</v>
      </c>
      <c r="K154" s="11"/>
      <c r="L154" s="3"/>
      <c r="M154" s="3"/>
    </row>
    <row r="155" spans="1:13" ht="21" customHeight="1" thickTop="1">
      <c r="A155" s="10" t="s">
        <v>108</v>
      </c>
      <c r="B155" s="58"/>
      <c r="C155" s="59"/>
      <c r="D155" s="11">
        <v>315286657</v>
      </c>
      <c r="F155" s="11">
        <v>240551329</v>
      </c>
      <c r="G155" s="31"/>
      <c r="H155" s="11"/>
      <c r="I155" s="3"/>
      <c r="J155" s="11"/>
      <c r="K155" s="11"/>
      <c r="L155" s="3"/>
      <c r="M155" s="3"/>
    </row>
    <row r="156" spans="1:13" ht="21" customHeight="1" thickBot="1">
      <c r="A156" s="10"/>
      <c r="B156" s="58"/>
      <c r="C156" s="59"/>
      <c r="D156" s="14">
        <f>SUM(D154:D155)</f>
        <v>8252233777</v>
      </c>
      <c r="F156" s="14">
        <f>SUM(F154:F155)</f>
        <v>4626538634</v>
      </c>
      <c r="G156" s="31"/>
      <c r="H156" s="11"/>
      <c r="I156" s="33"/>
      <c r="J156" s="11"/>
      <c r="K156" s="11"/>
      <c r="L156" s="3"/>
      <c r="M156" s="3"/>
    </row>
    <row r="157" spans="1:13" ht="5.25" customHeight="1" thickTop="1">
      <c r="A157" s="10"/>
      <c r="B157" s="9"/>
      <c r="C157" s="59"/>
      <c r="D157" s="27"/>
      <c r="F157" s="27"/>
      <c r="G157" s="31"/>
      <c r="H157" s="27"/>
      <c r="I157" s="31"/>
      <c r="J157" s="27"/>
      <c r="K157" s="27"/>
      <c r="L157" s="3"/>
      <c r="M157" s="3"/>
    </row>
    <row r="158" spans="1:13" ht="21" customHeight="1">
      <c r="A158" s="26" t="s">
        <v>131</v>
      </c>
      <c r="B158" s="58">
        <v>30</v>
      </c>
      <c r="C158" s="8"/>
      <c r="E158" s="57"/>
      <c r="G158" s="31"/>
      <c r="I158" s="31"/>
      <c r="K158" s="27"/>
      <c r="L158" s="3"/>
      <c r="M158" s="3"/>
    </row>
    <row r="159" spans="1:13" ht="21" customHeight="1" thickBot="1">
      <c r="A159" s="10" t="s">
        <v>130</v>
      </c>
      <c r="B159" s="9"/>
      <c r="C159" s="8"/>
      <c r="D159" s="55">
        <f>D154/D161</f>
        <v>5.135657251905032</v>
      </c>
      <c r="E159" s="56"/>
      <c r="F159" s="55">
        <f>F154/F161</f>
        <v>3.0001644755593224</v>
      </c>
      <c r="G159" s="56"/>
      <c r="H159" s="55">
        <f>H154/H161</f>
        <v>1.7330462508331903</v>
      </c>
      <c r="I159" s="56"/>
      <c r="J159" s="55">
        <f>J154/J161</f>
        <v>1.5712343762348864</v>
      </c>
      <c r="K159" s="54"/>
      <c r="L159" s="3"/>
      <c r="M159" s="3"/>
    </row>
    <row r="160" spans="1:13" ht="5.25" customHeight="1" thickTop="1">
      <c r="A160" s="10"/>
      <c r="B160" s="9"/>
      <c r="C160" s="8"/>
      <c r="D160" s="27"/>
      <c r="E160" s="4"/>
      <c r="F160" s="27"/>
      <c r="G160" s="4"/>
      <c r="H160" s="27"/>
      <c r="I160" s="4"/>
      <c r="J160" s="27"/>
      <c r="K160" s="27"/>
      <c r="L160" s="3"/>
      <c r="M160" s="3"/>
    </row>
    <row r="161" spans="1:13" ht="21" customHeight="1" thickBot="1">
      <c r="A161" s="10" t="s">
        <v>129</v>
      </c>
      <c r="B161" s="9"/>
      <c r="C161" s="8"/>
      <c r="D161" s="34">
        <v>1545458883</v>
      </c>
      <c r="E161" s="53"/>
      <c r="F161" s="34">
        <v>1461915618.5369864</v>
      </c>
      <c r="G161" s="53"/>
      <c r="H161" s="34">
        <v>1545458883</v>
      </c>
      <c r="I161" s="53"/>
      <c r="J161" s="34">
        <v>1461915618.5369864</v>
      </c>
      <c r="K161" s="11"/>
      <c r="L161" s="3"/>
      <c r="M161" s="3"/>
    </row>
    <row r="162" spans="1:10" ht="21" customHeight="1" thickTop="1">
      <c r="A162" s="10"/>
      <c r="B162" s="32"/>
      <c r="D162" s="4"/>
      <c r="F162" s="4"/>
      <c r="G162" s="31"/>
      <c r="H162" s="4"/>
      <c r="I162" s="31"/>
      <c r="J162" s="4"/>
    </row>
    <row r="163" spans="1:11" ht="21" customHeight="1">
      <c r="A163" s="10" t="s">
        <v>0</v>
      </c>
      <c r="B163" s="32"/>
      <c r="D163" s="4"/>
      <c r="F163" s="4"/>
      <c r="G163" s="31"/>
      <c r="H163" s="4"/>
      <c r="I163" s="31"/>
      <c r="J163" s="52">
        <v>4</v>
      </c>
      <c r="K163" s="30">
        <v>4</v>
      </c>
    </row>
    <row r="164" spans="1:11" ht="21" customHeight="1">
      <c r="A164" s="26" t="s">
        <v>39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22"/>
    </row>
    <row r="165" spans="1:10" ht="21" customHeight="1">
      <c r="A165" s="26" t="s">
        <v>128</v>
      </c>
      <c r="B165" s="24"/>
      <c r="C165" s="24"/>
      <c r="D165" s="23"/>
      <c r="E165" s="23"/>
      <c r="F165" s="23"/>
      <c r="G165" s="23"/>
      <c r="H165" s="23"/>
      <c r="I165" s="23"/>
      <c r="J165" s="23"/>
    </row>
    <row r="166" spans="1:10" ht="21" customHeight="1">
      <c r="A166" s="25" t="s">
        <v>37</v>
      </c>
      <c r="B166" s="24"/>
      <c r="C166" s="24"/>
      <c r="D166" s="23"/>
      <c r="E166" s="23"/>
      <c r="F166" s="23"/>
      <c r="G166" s="23"/>
      <c r="H166" s="23"/>
      <c r="I166" s="23"/>
      <c r="J166" s="23"/>
    </row>
    <row r="167" spans="1:10" ht="21" customHeight="1">
      <c r="A167" s="10"/>
      <c r="H167" s="22"/>
      <c r="J167" s="22" t="s">
        <v>36</v>
      </c>
    </row>
    <row r="168" spans="1:10" ht="21" customHeight="1">
      <c r="A168" s="10"/>
      <c r="D168" s="20"/>
      <c r="E168" s="20" t="s">
        <v>35</v>
      </c>
      <c r="F168" s="20"/>
      <c r="G168" s="21"/>
      <c r="H168" s="20"/>
      <c r="I168" s="20" t="s">
        <v>34</v>
      </c>
      <c r="J168" s="20"/>
    </row>
    <row r="169" spans="1:10" s="16" customFormat="1" ht="21" customHeight="1">
      <c r="A169" s="10"/>
      <c r="B169" s="19" t="s">
        <v>127</v>
      </c>
      <c r="D169" s="17">
        <v>2012</v>
      </c>
      <c r="E169" s="17"/>
      <c r="F169" s="17">
        <v>2011</v>
      </c>
      <c r="G169" s="18"/>
      <c r="H169" s="17">
        <v>2012</v>
      </c>
      <c r="I169" s="17"/>
      <c r="J169" s="17">
        <v>2011</v>
      </c>
    </row>
    <row r="170" spans="1:10" ht="21" customHeight="1">
      <c r="A170" s="10"/>
      <c r="B170" s="32"/>
      <c r="D170" s="4"/>
      <c r="F170" s="50"/>
      <c r="G170" s="31"/>
      <c r="H170" s="4"/>
      <c r="I170" s="31"/>
      <c r="J170" s="50"/>
    </row>
    <row r="171" spans="1:10" ht="21" customHeight="1">
      <c r="A171" s="41" t="s">
        <v>126</v>
      </c>
      <c r="B171" s="32"/>
      <c r="D171" s="49">
        <f>D151</f>
        <v>8252233777</v>
      </c>
      <c r="F171" s="49">
        <f>F151</f>
        <v>4626538634</v>
      </c>
      <c r="G171" s="31"/>
      <c r="H171" s="49">
        <f>H151</f>
        <v>2678351723</v>
      </c>
      <c r="I171" s="31"/>
      <c r="J171" s="49">
        <f>J151</f>
        <v>2297012075</v>
      </c>
    </row>
    <row r="172" spans="1:10" ht="21" customHeight="1">
      <c r="A172" s="10"/>
      <c r="B172" s="32"/>
      <c r="D172" s="4"/>
      <c r="F172" s="48"/>
      <c r="G172" s="31"/>
      <c r="H172" s="4"/>
      <c r="I172" s="31"/>
      <c r="J172" s="48"/>
    </row>
    <row r="173" spans="1:10" ht="21" customHeight="1">
      <c r="A173" s="41" t="s">
        <v>125</v>
      </c>
      <c r="B173" s="32"/>
      <c r="D173" s="4"/>
      <c r="F173" s="48"/>
      <c r="G173" s="31"/>
      <c r="H173" s="4"/>
      <c r="I173" s="31"/>
      <c r="J173" s="48"/>
    </row>
    <row r="174" spans="1:10" ht="21" customHeight="1">
      <c r="A174" s="39" t="s">
        <v>124</v>
      </c>
      <c r="B174" s="32"/>
      <c r="D174" s="4"/>
      <c r="F174" s="48"/>
      <c r="G174" s="31"/>
      <c r="H174" s="4"/>
      <c r="I174" s="31"/>
      <c r="J174" s="48"/>
    </row>
    <row r="175" spans="1:10" ht="21" customHeight="1">
      <c r="A175" s="39" t="s">
        <v>123</v>
      </c>
      <c r="B175" s="32"/>
      <c r="D175" s="11">
        <v>4796669</v>
      </c>
      <c r="E175" s="44"/>
      <c r="F175" s="11">
        <v>1372437827</v>
      </c>
      <c r="G175" s="43"/>
      <c r="H175" s="11">
        <v>4506245</v>
      </c>
      <c r="I175" s="43"/>
      <c r="J175" s="11">
        <v>1372272360</v>
      </c>
    </row>
    <row r="176" spans="1:10" ht="21" customHeight="1">
      <c r="A176" s="39" t="s">
        <v>122</v>
      </c>
      <c r="B176" s="32"/>
      <c r="D176" s="11"/>
      <c r="E176" s="44"/>
      <c r="F176" s="11"/>
      <c r="G176" s="43"/>
      <c r="H176" s="11"/>
      <c r="I176" s="43"/>
      <c r="J176" s="11"/>
    </row>
    <row r="177" spans="1:10" ht="21" customHeight="1">
      <c r="A177" s="39" t="s">
        <v>121</v>
      </c>
      <c r="B177" s="32"/>
      <c r="D177" s="11"/>
      <c r="E177" s="44"/>
      <c r="F177" s="11"/>
      <c r="G177" s="43"/>
      <c r="H177" s="11"/>
      <c r="I177" s="43"/>
      <c r="J177" s="11"/>
    </row>
    <row r="178" spans="1:10" ht="21" customHeight="1">
      <c r="A178" s="39" t="s">
        <v>120</v>
      </c>
      <c r="B178" s="32"/>
      <c r="D178" s="11"/>
      <c r="E178" s="44"/>
      <c r="F178" s="11"/>
      <c r="G178" s="43"/>
      <c r="H178" s="11"/>
      <c r="I178" s="43"/>
      <c r="J178" s="11"/>
    </row>
    <row r="179" spans="1:10" ht="21" customHeight="1">
      <c r="A179" s="39" t="s">
        <v>119</v>
      </c>
      <c r="B179" s="47">
        <v>12.1</v>
      </c>
      <c r="D179" s="11">
        <v>-1372147918</v>
      </c>
      <c r="E179" s="44"/>
      <c r="F179" s="11">
        <v>0</v>
      </c>
      <c r="G179" s="43"/>
      <c r="H179" s="11">
        <v>-1372147918</v>
      </c>
      <c r="I179" s="43"/>
      <c r="J179" s="11">
        <v>0</v>
      </c>
    </row>
    <row r="180" spans="1:10" ht="21" customHeight="1">
      <c r="A180" s="39" t="s">
        <v>118</v>
      </c>
      <c r="B180" s="32">
        <v>24</v>
      </c>
      <c r="D180" s="11">
        <v>-131630157</v>
      </c>
      <c r="E180" s="44"/>
      <c r="F180" s="11">
        <v>-3309777</v>
      </c>
      <c r="G180" s="43"/>
      <c r="H180" s="11">
        <v>-46747333</v>
      </c>
      <c r="I180" s="43"/>
      <c r="J180" s="11">
        <v>0</v>
      </c>
    </row>
    <row r="181" spans="1:10" ht="21" customHeight="1">
      <c r="A181" s="39" t="s">
        <v>117</v>
      </c>
      <c r="B181" s="32" t="s">
        <v>315</v>
      </c>
      <c r="D181" s="11">
        <v>634445804</v>
      </c>
      <c r="E181" s="44"/>
      <c r="F181" s="11">
        <v>8985000</v>
      </c>
      <c r="G181" s="43"/>
      <c r="H181" s="11">
        <v>474157070</v>
      </c>
      <c r="I181" s="43"/>
      <c r="J181" s="11">
        <v>0</v>
      </c>
    </row>
    <row r="182" spans="1:10" ht="21" customHeight="1">
      <c r="A182" s="39" t="s">
        <v>116</v>
      </c>
      <c r="B182" s="32"/>
      <c r="D182" s="11"/>
      <c r="E182" s="44"/>
      <c r="F182" s="11"/>
      <c r="G182" s="43"/>
      <c r="H182" s="11"/>
      <c r="I182" s="43"/>
      <c r="J182" s="11"/>
    </row>
    <row r="183" spans="1:10" ht="21" customHeight="1">
      <c r="A183" s="39" t="s">
        <v>115</v>
      </c>
      <c r="B183" s="32"/>
      <c r="D183" s="11">
        <v>-34518057</v>
      </c>
      <c r="E183" s="44"/>
      <c r="F183" s="11">
        <v>51099075</v>
      </c>
      <c r="G183" s="43"/>
      <c r="H183" s="11">
        <v>0</v>
      </c>
      <c r="I183" s="43"/>
      <c r="J183" s="11">
        <v>0</v>
      </c>
    </row>
    <row r="184" spans="1:10" ht="21" customHeight="1">
      <c r="A184" s="39" t="s">
        <v>114</v>
      </c>
      <c r="B184" s="32"/>
      <c r="D184" s="11"/>
      <c r="E184" s="46"/>
      <c r="F184" s="11"/>
      <c r="G184" s="45"/>
      <c r="H184" s="11"/>
      <c r="I184" s="45"/>
      <c r="J184" s="11"/>
    </row>
    <row r="185" spans="1:10" ht="21" customHeight="1">
      <c r="A185" s="39" t="s">
        <v>113</v>
      </c>
      <c r="B185" s="32"/>
      <c r="D185" s="35">
        <v>114186053</v>
      </c>
      <c r="E185" s="44"/>
      <c r="F185" s="35">
        <v>65309329</v>
      </c>
      <c r="G185" s="43"/>
      <c r="H185" s="35">
        <v>0</v>
      </c>
      <c r="I185" s="43"/>
      <c r="J185" s="35">
        <v>0</v>
      </c>
    </row>
    <row r="186" spans="1:10" ht="21" customHeight="1">
      <c r="A186" s="41" t="s">
        <v>112</v>
      </c>
      <c r="B186" s="32"/>
      <c r="D186" s="42">
        <f>SUM(D174:D185)</f>
        <v>-784867606</v>
      </c>
      <c r="F186" s="42">
        <f>SUM(F174:F185)</f>
        <v>1494521454</v>
      </c>
      <c r="G186" s="31"/>
      <c r="H186" s="42">
        <f>SUM(H174:H185)</f>
        <v>-940231936</v>
      </c>
      <c r="I186" s="31"/>
      <c r="J186" s="42">
        <f>SUM(J174:J185)</f>
        <v>1372272360</v>
      </c>
    </row>
    <row r="187" spans="1:10" ht="21" customHeight="1">
      <c r="A187" s="39"/>
      <c r="B187" s="32"/>
      <c r="D187" s="4"/>
      <c r="F187" s="4"/>
      <c r="G187" s="31"/>
      <c r="H187" s="4"/>
      <c r="I187" s="31"/>
      <c r="J187" s="4"/>
    </row>
    <row r="188" spans="1:10" ht="21" customHeight="1" thickBot="1">
      <c r="A188" s="41" t="s">
        <v>111</v>
      </c>
      <c r="B188" s="32"/>
      <c r="D188" s="40">
        <f>D171+D186</f>
        <v>7467366171</v>
      </c>
      <c r="F188" s="40">
        <f>F171+F186</f>
        <v>6121060088</v>
      </c>
      <c r="G188" s="31"/>
      <c r="H188" s="40">
        <f>H171+H186</f>
        <v>1738119787</v>
      </c>
      <c r="I188" s="31"/>
      <c r="J188" s="40">
        <f>J171+J186</f>
        <v>3669284435</v>
      </c>
    </row>
    <row r="189" spans="1:10" ht="21" customHeight="1" thickTop="1">
      <c r="A189" s="39"/>
      <c r="B189" s="32"/>
      <c r="D189" s="4"/>
      <c r="F189" s="4"/>
      <c r="G189" s="31"/>
      <c r="H189" s="4"/>
      <c r="I189" s="31"/>
      <c r="J189" s="4"/>
    </row>
    <row r="190" spans="1:10" ht="21" customHeight="1">
      <c r="A190" s="38" t="s">
        <v>110</v>
      </c>
      <c r="B190" s="32"/>
      <c r="D190" s="4"/>
      <c r="F190" s="4"/>
      <c r="G190" s="31"/>
      <c r="H190" s="4"/>
      <c r="I190" s="31"/>
      <c r="J190" s="4"/>
    </row>
    <row r="191" spans="1:10" ht="21" customHeight="1" thickBot="1">
      <c r="A191" s="36" t="s">
        <v>109</v>
      </c>
      <c r="B191" s="32"/>
      <c r="D191" s="11">
        <v>7154141916</v>
      </c>
      <c r="E191" s="4">
        <v>0</v>
      </c>
      <c r="F191" s="11">
        <v>5885182971</v>
      </c>
      <c r="G191" s="4">
        <v>0</v>
      </c>
      <c r="H191" s="37">
        <f>H188</f>
        <v>1738119787</v>
      </c>
      <c r="I191" s="4">
        <v>0</v>
      </c>
      <c r="J191" s="37">
        <f>J188</f>
        <v>3669284435</v>
      </c>
    </row>
    <row r="192" spans="1:10" ht="21" customHeight="1" thickTop="1">
      <c r="A192" s="36" t="s">
        <v>108</v>
      </c>
      <c r="B192" s="32"/>
      <c r="D192" s="35">
        <v>313224255</v>
      </c>
      <c r="E192" s="2">
        <v>0</v>
      </c>
      <c r="F192" s="35">
        <v>235877117</v>
      </c>
      <c r="G192" s="31">
        <v>0</v>
      </c>
      <c r="H192" s="11"/>
      <c r="I192" s="33"/>
      <c r="J192" s="11"/>
    </row>
    <row r="193" spans="1:10" ht="21" customHeight="1" thickBot="1">
      <c r="A193" s="10"/>
      <c r="B193" s="32"/>
      <c r="D193" s="34">
        <f>SUM(D191:D192)</f>
        <v>7467366171</v>
      </c>
      <c r="E193" s="2">
        <v>0</v>
      </c>
      <c r="F193" s="34">
        <f>SUM(F191:F192)</f>
        <v>6121060088</v>
      </c>
      <c r="G193" s="31">
        <v>0</v>
      </c>
      <c r="H193" s="4"/>
      <c r="I193" s="33"/>
      <c r="J193" s="4"/>
    </row>
    <row r="194" spans="2:10" ht="21" customHeight="1" thickTop="1">
      <c r="B194" s="32"/>
      <c r="D194" s="4"/>
      <c r="F194" s="4"/>
      <c r="G194" s="31"/>
      <c r="H194" s="4"/>
      <c r="I194" s="31"/>
      <c r="J194" s="4"/>
    </row>
    <row r="195" spans="1:10" ht="21" customHeight="1">
      <c r="A195" s="10" t="s">
        <v>0</v>
      </c>
      <c r="B195" s="32"/>
      <c r="D195" s="4"/>
      <c r="F195" s="4"/>
      <c r="G195" s="31"/>
      <c r="H195" s="4"/>
      <c r="I195" s="31"/>
      <c r="J195" s="4"/>
    </row>
    <row r="196" spans="1:10" ht="21" customHeight="1">
      <c r="A196" s="10"/>
      <c r="B196" s="32"/>
      <c r="D196" s="4"/>
      <c r="F196" s="4"/>
      <c r="G196" s="31"/>
      <c r="H196" s="4"/>
      <c r="I196" s="31"/>
      <c r="J196" s="4"/>
    </row>
    <row r="197" spans="1:10" ht="21" customHeight="1">
      <c r="A197" s="10"/>
      <c r="B197" s="32"/>
      <c r="D197" s="4"/>
      <c r="F197" s="4"/>
      <c r="G197" s="31"/>
      <c r="H197" s="4"/>
      <c r="I197" s="31"/>
      <c r="J197" s="4"/>
    </row>
    <row r="198" spans="1:10" ht="21" customHeight="1">
      <c r="A198" s="10"/>
      <c r="B198" s="32"/>
      <c r="D198" s="4"/>
      <c r="F198" s="4"/>
      <c r="G198" s="31"/>
      <c r="H198" s="4"/>
      <c r="I198" s="31"/>
      <c r="J198" s="4"/>
    </row>
    <row r="199" spans="1:10" ht="21" customHeight="1">
      <c r="A199" s="10"/>
      <c r="B199" s="32"/>
      <c r="D199" s="4"/>
      <c r="F199" s="4"/>
      <c r="G199" s="31"/>
      <c r="H199" s="4"/>
      <c r="I199" s="31"/>
      <c r="J199" s="4"/>
    </row>
    <row r="200" spans="1:10" ht="21" customHeight="1">
      <c r="A200" s="10"/>
      <c r="B200" s="32"/>
      <c r="D200" s="4"/>
      <c r="F200" s="4"/>
      <c r="G200" s="31"/>
      <c r="H200" s="4"/>
      <c r="I200" s="31"/>
      <c r="J200" s="4"/>
    </row>
    <row r="201" spans="1:10" ht="21" customHeight="1">
      <c r="A201" s="10"/>
      <c r="B201" s="32"/>
      <c r="D201" s="4"/>
      <c r="F201" s="4"/>
      <c r="G201" s="31"/>
      <c r="H201" s="4"/>
      <c r="I201" s="31"/>
      <c r="J201" s="4"/>
    </row>
    <row r="202" spans="1:10" ht="21" customHeight="1">
      <c r="A202" s="10"/>
      <c r="B202" s="32"/>
      <c r="D202" s="4"/>
      <c r="F202" s="4"/>
      <c r="G202" s="31"/>
      <c r="H202" s="4"/>
      <c r="I202" s="31"/>
      <c r="J202" s="4"/>
    </row>
    <row r="203" spans="1:11" ht="21" customHeight="1">
      <c r="A203" s="152">
        <v>5</v>
      </c>
      <c r="B203" s="152"/>
      <c r="C203" s="152"/>
      <c r="D203" s="152"/>
      <c r="E203" s="152"/>
      <c r="F203" s="152"/>
      <c r="G203" s="152"/>
      <c r="H203" s="152"/>
      <c r="I203" s="152"/>
      <c r="J203" s="152"/>
      <c r="K203" s="30">
        <v>4</v>
      </c>
    </row>
    <row r="204" spans="1:10" ht="21" customHeight="1">
      <c r="A204" s="26" t="s">
        <v>39</v>
      </c>
      <c r="B204" s="24"/>
      <c r="C204" s="24"/>
      <c r="D204" s="23"/>
      <c r="E204" s="23"/>
      <c r="F204" s="23"/>
      <c r="G204" s="23"/>
      <c r="H204" s="23"/>
      <c r="I204" s="23"/>
      <c r="J204" s="23"/>
    </row>
    <row r="205" spans="1:10" ht="21" customHeight="1">
      <c r="A205" s="26" t="s">
        <v>107</v>
      </c>
      <c r="B205" s="24"/>
      <c r="C205" s="24"/>
      <c r="D205" s="23"/>
      <c r="E205" s="23"/>
      <c r="F205" s="23"/>
      <c r="G205" s="23"/>
      <c r="H205" s="23"/>
      <c r="I205" s="23"/>
      <c r="J205" s="23"/>
    </row>
    <row r="206" spans="1:10" ht="21" customHeight="1">
      <c r="A206" s="25" t="s">
        <v>37</v>
      </c>
      <c r="B206" s="24"/>
      <c r="C206" s="24"/>
      <c r="D206" s="23"/>
      <c r="E206" s="23"/>
      <c r="F206" s="23"/>
      <c r="G206" s="23"/>
      <c r="H206" s="23"/>
      <c r="I206" s="23"/>
      <c r="J206" s="23"/>
    </row>
    <row r="207" spans="1:10" ht="21" customHeight="1">
      <c r="A207" s="10"/>
      <c r="H207" s="22"/>
      <c r="J207" s="22" t="s">
        <v>36</v>
      </c>
    </row>
    <row r="208" spans="1:10" ht="21" customHeight="1">
      <c r="A208" s="10"/>
      <c r="D208" s="20"/>
      <c r="E208" s="20" t="s">
        <v>35</v>
      </c>
      <c r="F208" s="20"/>
      <c r="G208" s="21"/>
      <c r="H208" s="20"/>
      <c r="I208" s="20" t="s">
        <v>34</v>
      </c>
      <c r="J208" s="20"/>
    </row>
    <row r="209" spans="1:10" s="16" customFormat="1" ht="21" customHeight="1">
      <c r="A209" s="10"/>
      <c r="D209" s="17">
        <v>2012</v>
      </c>
      <c r="E209" s="17"/>
      <c r="F209" s="17">
        <v>2011</v>
      </c>
      <c r="G209" s="18"/>
      <c r="H209" s="17">
        <v>2012</v>
      </c>
      <c r="I209" s="17"/>
      <c r="J209" s="17">
        <v>2011</v>
      </c>
    </row>
    <row r="210" spans="1:11" ht="21" customHeight="1">
      <c r="A210" s="26" t="s">
        <v>106</v>
      </c>
      <c r="B210" s="26"/>
      <c r="D210" s="1"/>
      <c r="K210" s="2"/>
    </row>
    <row r="211" spans="1:11" ht="21" customHeight="1">
      <c r="A211" s="10" t="s">
        <v>105</v>
      </c>
      <c r="B211" s="10"/>
      <c r="D211" s="12">
        <f>D149</f>
        <v>9772940243</v>
      </c>
      <c r="E211" s="12"/>
      <c r="F211" s="12">
        <f>F149</f>
        <v>6082856379</v>
      </c>
      <c r="G211" s="12"/>
      <c r="H211" s="12">
        <f>H149</f>
        <v>2836277014</v>
      </c>
      <c r="I211" s="12"/>
      <c r="J211" s="12">
        <f>J149</f>
        <v>2406440939</v>
      </c>
      <c r="K211" s="12"/>
    </row>
    <row r="212" spans="1:11" ht="21" customHeight="1">
      <c r="A212" s="10" t="s">
        <v>104</v>
      </c>
      <c r="B212" s="10"/>
      <c r="D212" s="12"/>
      <c r="E212" s="12"/>
      <c r="F212" s="12"/>
      <c r="G212" s="12"/>
      <c r="H212" s="12"/>
      <c r="I212" s="12"/>
      <c r="J212" s="12"/>
      <c r="K212" s="12"/>
    </row>
    <row r="213" spans="1:11" ht="21" customHeight="1">
      <c r="A213" s="10" t="s">
        <v>103</v>
      </c>
      <c r="B213" s="10"/>
      <c r="D213" s="12"/>
      <c r="E213" s="12"/>
      <c r="F213" s="12"/>
      <c r="G213" s="12"/>
      <c r="H213" s="12"/>
      <c r="I213" s="12"/>
      <c r="J213" s="12"/>
      <c r="K213" s="12"/>
    </row>
    <row r="214" spans="1:11" ht="21" customHeight="1">
      <c r="A214" s="10" t="s">
        <v>102</v>
      </c>
      <c r="B214" s="10"/>
      <c r="D214" s="7">
        <v>2950574134</v>
      </c>
      <c r="E214" s="7"/>
      <c r="F214" s="7">
        <v>2707488415</v>
      </c>
      <c r="G214" s="7"/>
      <c r="H214" s="7">
        <v>664350916</v>
      </c>
      <c r="I214" s="7"/>
      <c r="J214" s="7">
        <v>701608922</v>
      </c>
      <c r="K214" s="7"/>
    </row>
    <row r="215" spans="1:11" ht="21" customHeight="1">
      <c r="A215" s="10" t="s">
        <v>101</v>
      </c>
      <c r="B215" s="10"/>
      <c r="D215" s="7">
        <v>19699358</v>
      </c>
      <c r="E215" s="7"/>
      <c r="F215" s="7">
        <v>18628818</v>
      </c>
      <c r="G215" s="7"/>
      <c r="H215" s="7">
        <v>764124</v>
      </c>
      <c r="I215" s="7"/>
      <c r="J215" s="7">
        <v>276429</v>
      </c>
      <c r="K215" s="7"/>
    </row>
    <row r="216" spans="1:11" ht="21" customHeight="1">
      <c r="A216" s="10" t="s">
        <v>100</v>
      </c>
      <c r="B216" s="10"/>
      <c r="D216" s="7">
        <v>108788432</v>
      </c>
      <c r="E216" s="7"/>
      <c r="F216" s="7">
        <v>116796026</v>
      </c>
      <c r="G216" s="7"/>
      <c r="H216" s="7">
        <v>14850406</v>
      </c>
      <c r="I216" s="7"/>
      <c r="J216" s="7">
        <v>58859014</v>
      </c>
      <c r="K216" s="7"/>
    </row>
    <row r="217" spans="1:12" ht="21" customHeight="1">
      <c r="A217" s="10" t="s">
        <v>99</v>
      </c>
      <c r="B217" s="10"/>
      <c r="D217" s="7">
        <v>1914699</v>
      </c>
      <c r="E217" s="7"/>
      <c r="F217" s="7">
        <v>-13083042</v>
      </c>
      <c r="G217" s="7"/>
      <c r="H217" s="7">
        <v>0</v>
      </c>
      <c r="I217" s="7"/>
      <c r="J217" s="7">
        <v>-12333020</v>
      </c>
      <c r="K217" s="7"/>
      <c r="L217" s="7"/>
    </row>
    <row r="218" spans="1:12" ht="21" customHeight="1">
      <c r="A218" s="10" t="s">
        <v>98</v>
      </c>
      <c r="B218" s="10"/>
      <c r="D218" s="7">
        <v>1061037</v>
      </c>
      <c r="E218" s="7"/>
      <c r="F218" s="7">
        <v>913628</v>
      </c>
      <c r="G218" s="7"/>
      <c r="H218" s="7">
        <v>794531</v>
      </c>
      <c r="I218" s="7"/>
      <c r="J218" s="7">
        <v>737983</v>
      </c>
      <c r="K218" s="7"/>
      <c r="L218" s="7"/>
    </row>
    <row r="219" spans="1:11" ht="21" customHeight="1">
      <c r="A219" s="10" t="s">
        <v>97</v>
      </c>
      <c r="B219" s="10"/>
      <c r="D219" s="7">
        <v>-42057894</v>
      </c>
      <c r="E219" s="7"/>
      <c r="F219" s="7">
        <v>-43745508</v>
      </c>
      <c r="G219" s="7"/>
      <c r="H219" s="7">
        <v>-33757897</v>
      </c>
      <c r="I219" s="7"/>
      <c r="J219" s="7">
        <v>-37492080</v>
      </c>
      <c r="K219" s="7"/>
    </row>
    <row r="220" spans="1:11" ht="21" customHeight="1">
      <c r="A220" s="10" t="s">
        <v>96</v>
      </c>
      <c r="B220" s="10"/>
      <c r="D220" s="7"/>
      <c r="E220" s="7"/>
      <c r="F220" s="7"/>
      <c r="G220" s="7"/>
      <c r="H220" s="7"/>
      <c r="I220" s="7"/>
      <c r="J220" s="7"/>
      <c r="K220" s="7"/>
    </row>
    <row r="221" spans="1:11" ht="21" customHeight="1">
      <c r="A221" s="10" t="s">
        <v>95</v>
      </c>
      <c r="B221" s="10"/>
      <c r="D221" s="7">
        <v>-967663398</v>
      </c>
      <c r="E221" s="7"/>
      <c r="F221" s="7">
        <v>-381645368</v>
      </c>
      <c r="G221" s="7"/>
      <c r="H221" s="7">
        <v>0</v>
      </c>
      <c r="I221" s="7"/>
      <c r="J221" s="7">
        <v>0</v>
      </c>
      <c r="K221" s="7"/>
    </row>
    <row r="222" spans="1:11" ht="21" customHeight="1">
      <c r="A222" s="10" t="s">
        <v>94</v>
      </c>
      <c r="B222" s="10"/>
      <c r="D222" s="7">
        <v>0</v>
      </c>
      <c r="E222" s="7"/>
      <c r="F222" s="7">
        <v>-25266375</v>
      </c>
      <c r="G222" s="7"/>
      <c r="H222" s="7">
        <v>0</v>
      </c>
      <c r="I222" s="7"/>
      <c r="J222" s="7">
        <v>0</v>
      </c>
      <c r="K222" s="7"/>
    </row>
    <row r="223" spans="1:11" ht="21" customHeight="1">
      <c r="A223" s="10" t="s">
        <v>93</v>
      </c>
      <c r="B223" s="10"/>
      <c r="D223" s="7">
        <v>-1795048116</v>
      </c>
      <c r="E223" s="7"/>
      <c r="F223" s="7">
        <v>-479028410</v>
      </c>
      <c r="G223" s="7"/>
      <c r="H223" s="7">
        <v>0</v>
      </c>
      <c r="I223" s="7"/>
      <c r="J223" s="7">
        <v>0</v>
      </c>
      <c r="K223" s="7"/>
    </row>
    <row r="224" spans="1:11" ht="21" customHeight="1">
      <c r="A224" s="10" t="s">
        <v>92</v>
      </c>
      <c r="B224" s="10"/>
      <c r="D224" s="7"/>
      <c r="E224" s="1"/>
      <c r="F224" s="7"/>
      <c r="G224" s="1"/>
      <c r="H224" s="7"/>
      <c r="I224" s="1"/>
      <c r="J224" s="7"/>
      <c r="K224" s="7"/>
    </row>
    <row r="225" spans="1:11" ht="21" customHeight="1">
      <c r="A225" s="10" t="s">
        <v>91</v>
      </c>
      <c r="B225" s="10"/>
      <c r="D225" s="7">
        <v>3361984</v>
      </c>
      <c r="E225" s="7"/>
      <c r="F225" s="7">
        <v>4010911</v>
      </c>
      <c r="G225" s="7"/>
      <c r="H225" s="7">
        <v>3361984</v>
      </c>
      <c r="I225" s="7"/>
      <c r="J225" s="7">
        <v>3277578</v>
      </c>
      <c r="K225" s="7"/>
    </row>
    <row r="226" spans="1:11" ht="21" customHeight="1">
      <c r="A226" s="10" t="s">
        <v>90</v>
      </c>
      <c r="B226" s="10"/>
      <c r="D226" s="7"/>
      <c r="E226" s="7"/>
      <c r="F226" s="7"/>
      <c r="G226" s="7"/>
      <c r="H226" s="7"/>
      <c r="I226" s="7"/>
      <c r="J226" s="7"/>
      <c r="K226" s="7"/>
    </row>
    <row r="227" spans="1:11" ht="21" customHeight="1">
      <c r="A227" s="10" t="s">
        <v>89</v>
      </c>
      <c r="B227" s="10"/>
      <c r="D227" s="7">
        <v>4620158</v>
      </c>
      <c r="E227" s="7"/>
      <c r="F227" s="7">
        <v>-9915912</v>
      </c>
      <c r="G227" s="7"/>
      <c r="H227" s="7">
        <v>3715104</v>
      </c>
      <c r="I227" s="7"/>
      <c r="J227" s="7">
        <v>-2552500</v>
      </c>
      <c r="K227" s="7"/>
    </row>
    <row r="228" spans="1:11" ht="21" customHeight="1">
      <c r="A228" s="10" t="s">
        <v>88</v>
      </c>
      <c r="B228" s="10"/>
      <c r="D228" s="7">
        <v>-17876855</v>
      </c>
      <c r="E228" s="7"/>
      <c r="F228" s="7">
        <v>-1045000</v>
      </c>
      <c r="G228" s="7"/>
      <c r="H228" s="7">
        <v>-17876855</v>
      </c>
      <c r="I228" s="7"/>
      <c r="J228" s="7">
        <v>-18069000</v>
      </c>
      <c r="K228" s="7"/>
    </row>
    <row r="229" spans="1:11" ht="21" customHeight="1">
      <c r="A229" s="10" t="s">
        <v>87</v>
      </c>
      <c r="B229" s="10"/>
      <c r="D229" s="7">
        <v>0</v>
      </c>
      <c r="E229" s="7"/>
      <c r="F229" s="7">
        <v>0</v>
      </c>
      <c r="G229" s="7"/>
      <c r="H229" s="7">
        <v>0</v>
      </c>
      <c r="I229" s="7"/>
      <c r="J229" s="7">
        <v>1031853</v>
      </c>
      <c r="K229" s="7"/>
    </row>
    <row r="230" spans="1:11" ht="21" customHeight="1">
      <c r="A230" s="10" t="s">
        <v>86</v>
      </c>
      <c r="B230" s="10"/>
      <c r="D230" s="7">
        <v>0</v>
      </c>
      <c r="E230" s="7"/>
      <c r="F230" s="7">
        <v>0</v>
      </c>
      <c r="G230" s="7"/>
      <c r="H230" s="7">
        <v>14055135</v>
      </c>
      <c r="I230" s="7"/>
      <c r="J230" s="7">
        <v>-12870015</v>
      </c>
      <c r="K230" s="7"/>
    </row>
    <row r="231" spans="1:11" ht="21" customHeight="1">
      <c r="A231" s="10" t="s">
        <v>85</v>
      </c>
      <c r="B231" s="10"/>
      <c r="D231" s="7">
        <v>132811572</v>
      </c>
      <c r="E231" s="7"/>
      <c r="F231" s="7">
        <v>107180693</v>
      </c>
      <c r="G231" s="7"/>
      <c r="H231" s="7">
        <v>22484630</v>
      </c>
      <c r="I231" s="7"/>
      <c r="J231" s="7">
        <v>22241974</v>
      </c>
      <c r="K231" s="7"/>
    </row>
    <row r="232" spans="1:11" ht="21" customHeight="1">
      <c r="A232" s="10" t="s">
        <v>84</v>
      </c>
      <c r="B232" s="10"/>
      <c r="D232" s="7">
        <v>-56501930</v>
      </c>
      <c r="E232" s="7"/>
      <c r="F232" s="7">
        <v>-63051703</v>
      </c>
      <c r="G232" s="7"/>
      <c r="H232" s="7">
        <v>-202430001</v>
      </c>
      <c r="I232" s="7"/>
      <c r="J232" s="7">
        <v>-71717388</v>
      </c>
      <c r="K232" s="7"/>
    </row>
    <row r="233" spans="1:11" ht="21" customHeight="1">
      <c r="A233" s="10" t="s">
        <v>83</v>
      </c>
      <c r="B233" s="10"/>
      <c r="D233" s="7">
        <v>-16564227</v>
      </c>
      <c r="E233" s="7"/>
      <c r="F233" s="7">
        <v>-103527505</v>
      </c>
      <c r="G233" s="7"/>
      <c r="H233" s="7">
        <v>-2155163968</v>
      </c>
      <c r="I233" s="7"/>
      <c r="J233" s="7">
        <v>-1979139621</v>
      </c>
      <c r="K233" s="7"/>
    </row>
    <row r="234" spans="1:11" ht="21" customHeight="1">
      <c r="A234" s="10" t="s">
        <v>82</v>
      </c>
      <c r="B234" s="10"/>
      <c r="D234" s="29">
        <v>849405902</v>
      </c>
      <c r="E234" s="7"/>
      <c r="F234" s="29">
        <v>770451369</v>
      </c>
      <c r="G234" s="7"/>
      <c r="H234" s="29">
        <v>810684404</v>
      </c>
      <c r="I234" s="7"/>
      <c r="J234" s="29">
        <v>571660686</v>
      </c>
      <c r="K234" s="29"/>
    </row>
    <row r="235" spans="1:11" ht="21" customHeight="1">
      <c r="A235" s="10" t="s">
        <v>81</v>
      </c>
      <c r="B235" s="10"/>
      <c r="D235" s="12"/>
      <c r="E235" s="12"/>
      <c r="F235" s="12"/>
      <c r="G235" s="12"/>
      <c r="H235" s="12"/>
      <c r="I235" s="12"/>
      <c r="J235" s="12"/>
      <c r="K235" s="12"/>
    </row>
    <row r="236" spans="1:11" ht="21" customHeight="1">
      <c r="A236" s="10" t="s">
        <v>80</v>
      </c>
      <c r="B236" s="10"/>
      <c r="D236" s="12">
        <f>SUM(D211:D234)</f>
        <v>10949465099</v>
      </c>
      <c r="E236" s="12"/>
      <c r="F236" s="12">
        <f>SUM(F211:F234)</f>
        <v>8688017416</v>
      </c>
      <c r="G236" s="12"/>
      <c r="H236" s="12">
        <f>SUM(H211:H234)</f>
        <v>1962109527</v>
      </c>
      <c r="I236" s="12"/>
      <c r="J236" s="12">
        <f>SUM(J211:J234)</f>
        <v>1631961754</v>
      </c>
      <c r="K236" s="12"/>
    </row>
    <row r="237" spans="1:10" ht="21" customHeight="1">
      <c r="A237" s="10"/>
      <c r="D237" s="12"/>
      <c r="E237" s="12"/>
      <c r="F237" s="12"/>
      <c r="G237" s="12"/>
      <c r="H237" s="12"/>
      <c r="I237" s="12"/>
      <c r="J237" s="12"/>
    </row>
    <row r="238" spans="1:10" ht="21" customHeight="1">
      <c r="A238" s="10" t="s">
        <v>0</v>
      </c>
      <c r="D238" s="12"/>
      <c r="E238" s="12"/>
      <c r="F238" s="12"/>
      <c r="G238" s="12"/>
      <c r="H238" s="12"/>
      <c r="I238" s="12"/>
      <c r="J238" s="12"/>
    </row>
    <row r="239" spans="1:10" ht="21" customHeight="1">
      <c r="A239" s="10"/>
      <c r="D239" s="12"/>
      <c r="E239" s="12"/>
      <c r="F239" s="12"/>
      <c r="G239" s="12"/>
      <c r="H239" s="12"/>
      <c r="I239" s="12"/>
      <c r="J239" s="12"/>
    </row>
    <row r="240" spans="1:10" ht="21" customHeight="1">
      <c r="A240" s="10"/>
      <c r="D240" s="12"/>
      <c r="E240" s="12"/>
      <c r="F240" s="12"/>
      <c r="G240" s="12"/>
      <c r="H240" s="12"/>
      <c r="I240" s="12"/>
      <c r="J240" s="12"/>
    </row>
    <row r="241" spans="1:10" ht="21" customHeight="1">
      <c r="A241" s="10"/>
      <c r="D241" s="12"/>
      <c r="E241" s="12"/>
      <c r="F241" s="12"/>
      <c r="G241" s="12"/>
      <c r="H241" s="12"/>
      <c r="I241" s="12"/>
      <c r="J241" s="12"/>
    </row>
    <row r="242" spans="1:10" ht="21" customHeight="1">
      <c r="A242" s="10"/>
      <c r="D242" s="12"/>
      <c r="E242" s="12"/>
      <c r="F242" s="12"/>
      <c r="G242" s="12"/>
      <c r="H242" s="12"/>
      <c r="I242" s="12"/>
      <c r="J242" s="12"/>
    </row>
    <row r="243" spans="4:10" ht="21" customHeight="1">
      <c r="D243" s="12"/>
      <c r="E243" s="12"/>
      <c r="F243" s="12"/>
      <c r="G243" s="12"/>
      <c r="H243" s="12"/>
      <c r="I243" s="12"/>
      <c r="J243" s="28">
        <v>9</v>
      </c>
    </row>
    <row r="244" spans="1:10" ht="21" customHeight="1">
      <c r="A244" s="26" t="s">
        <v>39</v>
      </c>
      <c r="B244" s="24"/>
      <c r="C244" s="24"/>
      <c r="D244" s="23"/>
      <c r="E244" s="23"/>
      <c r="F244" s="23"/>
      <c r="G244" s="23"/>
      <c r="H244" s="23"/>
      <c r="I244" s="23"/>
      <c r="J244" s="23"/>
    </row>
    <row r="245" spans="1:10" ht="21" customHeight="1">
      <c r="A245" s="26" t="s">
        <v>38</v>
      </c>
      <c r="B245" s="24"/>
      <c r="C245" s="24"/>
      <c r="D245" s="23"/>
      <c r="E245" s="23"/>
      <c r="F245" s="23"/>
      <c r="G245" s="23"/>
      <c r="H245" s="23"/>
      <c r="I245" s="23"/>
      <c r="J245" s="23"/>
    </row>
    <row r="246" spans="1:10" ht="21" customHeight="1">
      <c r="A246" s="25" t="s">
        <v>37</v>
      </c>
      <c r="B246" s="24"/>
      <c r="C246" s="24"/>
      <c r="D246" s="23"/>
      <c r="E246" s="23"/>
      <c r="F246" s="23"/>
      <c r="G246" s="23"/>
      <c r="H246" s="23"/>
      <c r="I246" s="23"/>
      <c r="J246" s="23"/>
    </row>
    <row r="247" spans="1:10" ht="21" customHeight="1">
      <c r="A247" s="10"/>
      <c r="H247" s="22"/>
      <c r="J247" s="22" t="s">
        <v>36</v>
      </c>
    </row>
    <row r="248" spans="1:10" ht="21" customHeight="1">
      <c r="A248" s="10"/>
      <c r="D248" s="20"/>
      <c r="E248" s="20" t="s">
        <v>35</v>
      </c>
      <c r="F248" s="20"/>
      <c r="G248" s="21"/>
      <c r="H248" s="20"/>
      <c r="I248" s="20" t="s">
        <v>34</v>
      </c>
      <c r="J248" s="20"/>
    </row>
    <row r="249" spans="1:10" s="16" customFormat="1" ht="21" customHeight="1">
      <c r="A249" s="10"/>
      <c r="D249" s="17">
        <v>2012</v>
      </c>
      <c r="E249" s="17"/>
      <c r="F249" s="17">
        <v>2011</v>
      </c>
      <c r="G249" s="18"/>
      <c r="H249" s="17">
        <v>2012</v>
      </c>
      <c r="I249" s="17"/>
      <c r="J249" s="17">
        <v>2011</v>
      </c>
    </row>
    <row r="250" spans="1:11" ht="21" customHeight="1">
      <c r="A250" s="26" t="s">
        <v>79</v>
      </c>
      <c r="B250" s="26"/>
      <c r="D250" s="1"/>
      <c r="K250" s="2"/>
    </row>
    <row r="251" spans="1:11" ht="21" customHeight="1">
      <c r="A251" s="10" t="s">
        <v>78</v>
      </c>
      <c r="B251" s="10"/>
      <c r="D251" s="12"/>
      <c r="E251" s="12"/>
      <c r="F251" s="12"/>
      <c r="G251" s="12"/>
      <c r="H251" s="12"/>
      <c r="I251" s="12"/>
      <c r="J251" s="12"/>
      <c r="K251" s="12"/>
    </row>
    <row r="252" spans="1:11" ht="21" customHeight="1">
      <c r="A252" s="10" t="s">
        <v>77</v>
      </c>
      <c r="B252" s="10"/>
      <c r="D252" s="7">
        <v>-1017021032</v>
      </c>
      <c r="E252" s="7"/>
      <c r="F252" s="7">
        <v>-714466815</v>
      </c>
      <c r="G252" s="7"/>
      <c r="H252" s="7">
        <v>-134327592</v>
      </c>
      <c r="I252" s="7"/>
      <c r="J252" s="7">
        <v>-331495962</v>
      </c>
      <c r="K252" s="7"/>
    </row>
    <row r="253" spans="1:11" ht="21" customHeight="1">
      <c r="A253" s="10" t="s">
        <v>76</v>
      </c>
      <c r="B253" s="10"/>
      <c r="D253" s="7">
        <v>256783484</v>
      </c>
      <c r="E253" s="7"/>
      <c r="F253" s="7">
        <v>-482018260</v>
      </c>
      <c r="G253" s="7"/>
      <c r="H253" s="7">
        <v>138865503</v>
      </c>
      <c r="I253" s="7"/>
      <c r="J253" s="7">
        <v>-173832564</v>
      </c>
      <c r="K253" s="7"/>
    </row>
    <row r="254" spans="1:11" ht="21" customHeight="1">
      <c r="A254" s="10" t="s">
        <v>75</v>
      </c>
      <c r="B254" s="10"/>
      <c r="D254" s="7">
        <v>-28545237</v>
      </c>
      <c r="E254" s="7"/>
      <c r="F254" s="7">
        <v>105300148</v>
      </c>
      <c r="G254" s="7"/>
      <c r="H254" s="7">
        <v>-4675823</v>
      </c>
      <c r="I254" s="7"/>
      <c r="J254" s="7">
        <v>59850137</v>
      </c>
      <c r="K254" s="7"/>
    </row>
    <row r="255" spans="1:11" ht="21" customHeight="1">
      <c r="A255" s="10" t="s">
        <v>74</v>
      </c>
      <c r="B255" s="10"/>
      <c r="D255" s="7">
        <v>-55511843</v>
      </c>
      <c r="E255" s="7"/>
      <c r="F255" s="7">
        <v>-35341337</v>
      </c>
      <c r="G255" s="7"/>
      <c r="H255" s="7">
        <v>-8677347</v>
      </c>
      <c r="I255" s="7"/>
      <c r="J255" s="7">
        <v>-351887</v>
      </c>
      <c r="K255" s="7"/>
    </row>
    <row r="256" spans="1:11" ht="21" customHeight="1">
      <c r="A256" s="10" t="s">
        <v>73</v>
      </c>
      <c r="B256" s="10"/>
      <c r="D256" s="7"/>
      <c r="E256" s="7"/>
      <c r="F256" s="7"/>
      <c r="G256" s="7"/>
      <c r="H256" s="7"/>
      <c r="I256" s="7"/>
      <c r="J256" s="7"/>
      <c r="K256" s="7"/>
    </row>
    <row r="257" spans="1:11" ht="21" customHeight="1">
      <c r="A257" s="10" t="s">
        <v>72</v>
      </c>
      <c r="B257" s="10"/>
      <c r="D257" s="7">
        <v>-111254687</v>
      </c>
      <c r="E257" s="7"/>
      <c r="F257" s="7">
        <v>625615414</v>
      </c>
      <c r="G257" s="7"/>
      <c r="H257" s="7">
        <v>-54830925</v>
      </c>
      <c r="I257" s="7"/>
      <c r="J257" s="7">
        <v>180733708</v>
      </c>
      <c r="K257" s="7"/>
    </row>
    <row r="258" spans="1:11" ht="21" customHeight="1">
      <c r="A258" s="10" t="s">
        <v>71</v>
      </c>
      <c r="B258" s="10"/>
      <c r="D258" s="7">
        <v>478385266</v>
      </c>
      <c r="E258" s="7"/>
      <c r="F258" s="7">
        <v>151864550</v>
      </c>
      <c r="G258" s="7"/>
      <c r="H258" s="7">
        <v>120654607</v>
      </c>
      <c r="I258" s="7"/>
      <c r="J258" s="7">
        <v>17448294</v>
      </c>
      <c r="K258" s="7"/>
    </row>
    <row r="259" spans="1:11" ht="21" customHeight="1">
      <c r="A259" s="10" t="s">
        <v>70</v>
      </c>
      <c r="B259" s="10"/>
      <c r="D259" s="7">
        <v>216081232</v>
      </c>
      <c r="E259" s="7"/>
      <c r="F259" s="7">
        <v>-87604617</v>
      </c>
      <c r="G259" s="7"/>
      <c r="H259" s="7">
        <v>45238490</v>
      </c>
      <c r="I259" s="7"/>
      <c r="J259" s="7">
        <v>25503007</v>
      </c>
      <c r="K259" s="7"/>
    </row>
    <row r="260" spans="1:11" ht="21" customHeight="1">
      <c r="A260" s="10" t="s">
        <v>69</v>
      </c>
      <c r="B260" s="10"/>
      <c r="D260" s="7">
        <v>-18758494</v>
      </c>
      <c r="E260" s="7"/>
      <c r="F260" s="7">
        <v>-23122000</v>
      </c>
      <c r="G260" s="7"/>
      <c r="H260" s="7">
        <v>-5223796</v>
      </c>
      <c r="I260" s="7"/>
      <c r="J260" s="7">
        <v>-6353393</v>
      </c>
      <c r="K260" s="7"/>
    </row>
    <row r="261" spans="1:11" ht="21" customHeight="1">
      <c r="A261" s="10" t="s">
        <v>68</v>
      </c>
      <c r="B261" s="10"/>
      <c r="D261" s="29">
        <v>150774655</v>
      </c>
      <c r="E261" s="7"/>
      <c r="F261" s="29">
        <v>49562945</v>
      </c>
      <c r="G261" s="7"/>
      <c r="H261" s="29">
        <v>85212862</v>
      </c>
      <c r="I261" s="7"/>
      <c r="J261" s="29">
        <v>13020475</v>
      </c>
      <c r="K261" s="29"/>
    </row>
    <row r="262" spans="1:11" ht="21" customHeight="1">
      <c r="A262" s="10" t="s">
        <v>63</v>
      </c>
      <c r="B262" s="10"/>
      <c r="D262" s="11">
        <f>SUM(D236,D252:D261)</f>
        <v>10820398443</v>
      </c>
      <c r="E262" s="12"/>
      <c r="F262" s="11">
        <f>SUM(F236,F252:F261)</f>
        <v>8277807444</v>
      </c>
      <c r="G262" s="12"/>
      <c r="H262" s="11">
        <f>SUM(H236,H252:H261)</f>
        <v>2144345506</v>
      </c>
      <c r="I262" s="12"/>
      <c r="J262" s="11">
        <f>SUM(J236,J252:J261)</f>
        <v>1416483569</v>
      </c>
      <c r="K262" s="11"/>
    </row>
    <row r="263" spans="1:11" ht="21" customHeight="1">
      <c r="A263" s="10" t="s">
        <v>67</v>
      </c>
      <c r="B263" s="10"/>
      <c r="D263" s="5">
        <v>42783342</v>
      </c>
      <c r="E263" s="7"/>
      <c r="F263" s="5">
        <v>62891993</v>
      </c>
      <c r="G263" s="7"/>
      <c r="H263" s="5">
        <v>187557719</v>
      </c>
      <c r="I263" s="7"/>
      <c r="J263" s="5">
        <v>70192988</v>
      </c>
      <c r="K263" s="5"/>
    </row>
    <row r="264" spans="1:11" ht="21" customHeight="1">
      <c r="A264" s="10" t="s">
        <v>66</v>
      </c>
      <c r="B264" s="10"/>
      <c r="D264" s="5">
        <v>-779629930</v>
      </c>
      <c r="E264" s="5"/>
      <c r="F264" s="5">
        <v>-737131245</v>
      </c>
      <c r="G264" s="5"/>
      <c r="H264" s="5">
        <v>-757011458</v>
      </c>
      <c r="I264" s="5"/>
      <c r="J264" s="5">
        <v>-555288206</v>
      </c>
      <c r="K264" s="5"/>
    </row>
    <row r="265" spans="1:11" ht="21" customHeight="1">
      <c r="A265" s="10" t="s">
        <v>65</v>
      </c>
      <c r="B265" s="10"/>
      <c r="D265" s="5">
        <v>25059813</v>
      </c>
      <c r="E265" s="5"/>
      <c r="F265" s="5">
        <v>15041752</v>
      </c>
      <c r="G265" s="5"/>
      <c r="H265" s="5">
        <v>0</v>
      </c>
      <c r="I265" s="5"/>
      <c r="J265" s="5">
        <v>0</v>
      </c>
      <c r="K265" s="5"/>
    </row>
    <row r="266" spans="1:11" ht="21" customHeight="1">
      <c r="A266" s="10" t="s">
        <v>64</v>
      </c>
      <c r="B266" s="10"/>
      <c r="D266" s="5">
        <v>-1699131065</v>
      </c>
      <c r="E266" s="5"/>
      <c r="F266" s="5">
        <v>-1423883387</v>
      </c>
      <c r="G266" s="5"/>
      <c r="H266" s="5">
        <v>-167851367</v>
      </c>
      <c r="I266" s="5"/>
      <c r="J266" s="5">
        <v>-69068435</v>
      </c>
      <c r="K266" s="5"/>
    </row>
    <row r="267" spans="1:11" ht="21" customHeight="1">
      <c r="A267" s="26" t="s">
        <v>63</v>
      </c>
      <c r="B267" s="26"/>
      <c r="D267" s="15">
        <f>SUM(D262:D266)</f>
        <v>8409480603</v>
      </c>
      <c r="E267" s="11"/>
      <c r="F267" s="15">
        <f>SUM(F262:F266)</f>
        <v>6194726557</v>
      </c>
      <c r="G267" s="11"/>
      <c r="H267" s="15">
        <f>SUM(H262:H266)</f>
        <v>1407040400</v>
      </c>
      <c r="I267" s="11"/>
      <c r="J267" s="15">
        <f>SUM(J262:J266)</f>
        <v>862319916</v>
      </c>
      <c r="K267" s="15"/>
    </row>
    <row r="268" spans="1:10" ht="21" customHeight="1">
      <c r="A268" s="10"/>
      <c r="D268" s="12"/>
      <c r="E268" s="12"/>
      <c r="F268" s="12"/>
      <c r="G268" s="12"/>
      <c r="H268" s="12"/>
      <c r="I268" s="12"/>
      <c r="J268" s="12"/>
    </row>
    <row r="269" spans="1:10" ht="21" customHeight="1">
      <c r="A269" s="10" t="s">
        <v>0</v>
      </c>
      <c r="D269" s="12"/>
      <c r="E269" s="12"/>
      <c r="F269" s="12"/>
      <c r="G269" s="12"/>
      <c r="H269" s="12"/>
      <c r="I269" s="12"/>
      <c r="J269" s="12"/>
    </row>
    <row r="270" spans="1:10" ht="21" customHeight="1">
      <c r="A270" s="10"/>
      <c r="D270" s="12"/>
      <c r="E270" s="12"/>
      <c r="F270" s="12"/>
      <c r="G270" s="12"/>
      <c r="H270" s="12"/>
      <c r="I270" s="12"/>
      <c r="J270" s="12"/>
    </row>
    <row r="271" spans="1:10" ht="21" customHeight="1">
      <c r="A271" s="10"/>
      <c r="D271" s="12"/>
      <c r="E271" s="12"/>
      <c r="F271" s="12"/>
      <c r="G271" s="12"/>
      <c r="H271" s="12"/>
      <c r="I271" s="12"/>
      <c r="J271" s="12"/>
    </row>
    <row r="272" spans="1:10" ht="21" customHeight="1">
      <c r="A272" s="10"/>
      <c r="D272" s="12"/>
      <c r="E272" s="12"/>
      <c r="F272" s="12"/>
      <c r="G272" s="12"/>
      <c r="H272" s="12"/>
      <c r="I272" s="12"/>
      <c r="J272" s="12"/>
    </row>
    <row r="273" spans="1:10" ht="21" customHeight="1">
      <c r="A273" s="10"/>
      <c r="D273" s="12"/>
      <c r="E273" s="12"/>
      <c r="F273" s="12"/>
      <c r="G273" s="12"/>
      <c r="H273" s="12"/>
      <c r="I273" s="12"/>
      <c r="J273" s="12"/>
    </row>
    <row r="274" spans="1:10" ht="21" customHeight="1">
      <c r="A274" s="10"/>
      <c r="D274" s="12"/>
      <c r="E274" s="12"/>
      <c r="F274" s="12"/>
      <c r="G274" s="12"/>
      <c r="H274" s="12"/>
      <c r="I274" s="12"/>
      <c r="J274" s="12"/>
    </row>
    <row r="275" spans="1:10" ht="21" customHeight="1">
      <c r="A275" s="10"/>
      <c r="D275" s="12"/>
      <c r="E275" s="12"/>
      <c r="F275" s="12"/>
      <c r="G275" s="12"/>
      <c r="H275" s="12"/>
      <c r="I275" s="12"/>
      <c r="J275" s="12"/>
    </row>
    <row r="276" spans="1:10" ht="21" customHeight="1">
      <c r="A276" s="10"/>
      <c r="D276" s="12"/>
      <c r="E276" s="12"/>
      <c r="F276" s="12"/>
      <c r="G276" s="12"/>
      <c r="H276" s="12"/>
      <c r="I276" s="12"/>
      <c r="J276" s="12"/>
    </row>
    <row r="277" spans="1:10" ht="21" customHeight="1">
      <c r="A277" s="10"/>
      <c r="D277" s="12"/>
      <c r="E277" s="12"/>
      <c r="F277" s="12"/>
      <c r="G277" s="12"/>
      <c r="H277" s="12"/>
      <c r="I277" s="12"/>
      <c r="J277" s="12"/>
    </row>
    <row r="278" spans="1:10" ht="21" customHeight="1">
      <c r="A278" s="10"/>
      <c r="D278" s="12"/>
      <c r="E278" s="12"/>
      <c r="F278" s="12"/>
      <c r="G278" s="12"/>
      <c r="H278" s="12"/>
      <c r="I278" s="12"/>
      <c r="J278" s="12"/>
    </row>
    <row r="279" spans="1:10" ht="21" customHeight="1">
      <c r="A279" s="10"/>
      <c r="D279" s="12"/>
      <c r="E279" s="12"/>
      <c r="F279" s="12"/>
      <c r="G279" s="12"/>
      <c r="H279" s="12"/>
      <c r="I279" s="12"/>
      <c r="J279" s="12"/>
    </row>
    <row r="280" spans="1:10" ht="21" customHeight="1">
      <c r="A280" s="10"/>
      <c r="D280" s="12"/>
      <c r="E280" s="12"/>
      <c r="F280" s="12"/>
      <c r="G280" s="12"/>
      <c r="H280" s="12"/>
      <c r="I280" s="12"/>
      <c r="J280" s="12"/>
    </row>
    <row r="281" spans="1:10" ht="21" customHeight="1">
      <c r="A281" s="10"/>
      <c r="D281" s="12"/>
      <c r="E281" s="12"/>
      <c r="F281" s="12"/>
      <c r="G281" s="12"/>
      <c r="H281" s="12"/>
      <c r="I281" s="12"/>
      <c r="J281" s="12"/>
    </row>
    <row r="282" spans="1:10" ht="21" customHeight="1">
      <c r="A282" s="10"/>
      <c r="D282" s="12"/>
      <c r="E282" s="12"/>
      <c r="F282" s="12"/>
      <c r="G282" s="12"/>
      <c r="H282" s="12"/>
      <c r="I282" s="12"/>
      <c r="J282" s="12"/>
    </row>
    <row r="283" spans="4:10" ht="21" customHeight="1">
      <c r="D283" s="12"/>
      <c r="E283" s="12"/>
      <c r="F283" s="12"/>
      <c r="G283" s="12"/>
      <c r="H283" s="12"/>
      <c r="I283" s="12"/>
      <c r="J283" s="28">
        <v>10</v>
      </c>
    </row>
    <row r="284" spans="1:10" ht="21" customHeight="1">
      <c r="A284" s="26" t="s">
        <v>39</v>
      </c>
      <c r="B284" s="24"/>
      <c r="C284" s="24"/>
      <c r="D284" s="23"/>
      <c r="E284" s="23"/>
      <c r="F284" s="23"/>
      <c r="G284" s="23"/>
      <c r="H284" s="23"/>
      <c r="I284" s="23"/>
      <c r="J284" s="23"/>
    </row>
    <row r="285" spans="1:10" ht="21" customHeight="1">
      <c r="A285" s="26" t="s">
        <v>38</v>
      </c>
      <c r="B285" s="24"/>
      <c r="C285" s="24"/>
      <c r="D285" s="23"/>
      <c r="E285" s="23"/>
      <c r="F285" s="23"/>
      <c r="G285" s="23"/>
      <c r="H285" s="23"/>
      <c r="I285" s="23"/>
      <c r="J285" s="23"/>
    </row>
    <row r="286" spans="1:10" ht="21" customHeight="1">
      <c r="A286" s="25" t="s">
        <v>37</v>
      </c>
      <c r="B286" s="24"/>
      <c r="C286" s="24"/>
      <c r="D286" s="23"/>
      <c r="E286" s="23"/>
      <c r="F286" s="23"/>
      <c r="G286" s="23"/>
      <c r="H286" s="23"/>
      <c r="I286" s="23"/>
      <c r="J286" s="23"/>
    </row>
    <row r="287" spans="1:10" ht="21" customHeight="1">
      <c r="A287" s="10"/>
      <c r="H287" s="22"/>
      <c r="J287" s="22" t="s">
        <v>36</v>
      </c>
    </row>
    <row r="288" spans="1:10" ht="21" customHeight="1">
      <c r="A288" s="10"/>
      <c r="D288" s="20"/>
      <c r="E288" s="20" t="s">
        <v>35</v>
      </c>
      <c r="F288" s="20"/>
      <c r="G288" s="21"/>
      <c r="H288" s="20"/>
      <c r="I288" s="20" t="s">
        <v>34</v>
      </c>
      <c r="J288" s="20"/>
    </row>
    <row r="289" spans="1:10" s="16" customFormat="1" ht="21" customHeight="1">
      <c r="A289" s="10"/>
      <c r="B289" s="19"/>
      <c r="D289" s="17">
        <v>2012</v>
      </c>
      <c r="E289" s="17"/>
      <c r="F289" s="17">
        <v>2011</v>
      </c>
      <c r="G289" s="18"/>
      <c r="H289" s="17">
        <v>2012</v>
      </c>
      <c r="I289" s="17"/>
      <c r="J289" s="17">
        <v>2011</v>
      </c>
    </row>
    <row r="290" spans="1:14" ht="21" customHeight="1">
      <c r="A290" s="13" t="s">
        <v>62</v>
      </c>
      <c r="B290" s="13"/>
      <c r="C290" s="3"/>
      <c r="D290" s="3"/>
      <c r="E290" s="27"/>
      <c r="F290" s="27"/>
      <c r="G290" s="27"/>
      <c r="H290" s="27"/>
      <c r="I290" s="27"/>
      <c r="J290" s="27"/>
      <c r="K290" s="27"/>
      <c r="L290" s="3"/>
      <c r="M290" s="3"/>
      <c r="N290" s="3"/>
    </row>
    <row r="291" spans="1:14" ht="21" customHeight="1">
      <c r="A291" s="9" t="s">
        <v>61</v>
      </c>
      <c r="B291" s="9"/>
      <c r="C291" s="3"/>
      <c r="D291" s="12">
        <v>196888215</v>
      </c>
      <c r="E291" s="12"/>
      <c r="F291" s="12">
        <v>1539710529</v>
      </c>
      <c r="G291" s="12"/>
      <c r="H291" s="12">
        <v>-177</v>
      </c>
      <c r="I291" s="12"/>
      <c r="J291" s="12">
        <v>1739532850</v>
      </c>
      <c r="K291" s="11">
        <v>-989912836</v>
      </c>
      <c r="L291" s="3"/>
      <c r="M291" s="3"/>
      <c r="N291" s="3"/>
    </row>
    <row r="292" spans="1:14" ht="21" customHeight="1">
      <c r="A292" s="9" t="s">
        <v>60</v>
      </c>
      <c r="B292" s="9"/>
      <c r="C292" s="3"/>
      <c r="D292" s="12">
        <v>1663443</v>
      </c>
      <c r="E292" s="12"/>
      <c r="F292" s="12">
        <v>61067509</v>
      </c>
      <c r="G292" s="12"/>
      <c r="H292" s="12">
        <v>0</v>
      </c>
      <c r="I292" s="12"/>
      <c r="J292" s="12">
        <v>0</v>
      </c>
      <c r="K292" s="11">
        <v>0</v>
      </c>
      <c r="L292" s="3"/>
      <c r="M292" s="3"/>
      <c r="N292" s="3"/>
    </row>
    <row r="293" spans="1:14" ht="21" customHeight="1">
      <c r="A293" s="9" t="s">
        <v>59</v>
      </c>
      <c r="B293" s="9"/>
      <c r="C293" s="3"/>
      <c r="D293" s="12">
        <v>50000000</v>
      </c>
      <c r="E293" s="12"/>
      <c r="F293" s="12">
        <v>0</v>
      </c>
      <c r="G293" s="12"/>
      <c r="H293" s="12">
        <v>0</v>
      </c>
      <c r="I293" s="12"/>
      <c r="J293" s="12">
        <v>0</v>
      </c>
      <c r="K293" s="11"/>
      <c r="L293" s="3"/>
      <c r="M293" s="3"/>
      <c r="N293" s="3"/>
    </row>
    <row r="294" spans="1:14" ht="21" customHeight="1">
      <c r="A294" s="9" t="s">
        <v>58</v>
      </c>
      <c r="B294" s="9"/>
      <c r="C294" s="3"/>
      <c r="D294" s="12">
        <v>280599833</v>
      </c>
      <c r="E294" s="12"/>
      <c r="F294" s="12">
        <v>166639607</v>
      </c>
      <c r="G294" s="12"/>
      <c r="H294" s="12">
        <v>2147366368</v>
      </c>
      <c r="I294" s="12"/>
      <c r="J294" s="12">
        <v>1979139621</v>
      </c>
      <c r="K294" s="11">
        <v>438048116</v>
      </c>
      <c r="L294" s="3"/>
      <c r="M294" s="3"/>
      <c r="N294" s="3"/>
    </row>
    <row r="295" spans="1:14" ht="21" customHeight="1">
      <c r="A295" s="9" t="s">
        <v>57</v>
      </c>
      <c r="B295" s="9"/>
      <c r="C295" s="3"/>
      <c r="D295" s="12">
        <v>11999118</v>
      </c>
      <c r="E295" s="12"/>
      <c r="F295" s="12">
        <v>15111753</v>
      </c>
      <c r="G295" s="12"/>
      <c r="H295" s="12">
        <v>1534191</v>
      </c>
      <c r="I295" s="12"/>
      <c r="J295" s="12">
        <v>15111753</v>
      </c>
      <c r="K295" s="11">
        <v>1082258711</v>
      </c>
      <c r="L295" s="11"/>
      <c r="M295" s="3"/>
      <c r="N295" s="3"/>
    </row>
    <row r="296" spans="1:14" ht="21" customHeight="1">
      <c r="A296" s="9" t="s">
        <v>56</v>
      </c>
      <c r="B296" s="9"/>
      <c r="C296" s="3"/>
      <c r="D296" s="12"/>
      <c r="E296" s="12"/>
      <c r="F296" s="12"/>
      <c r="G296" s="12"/>
      <c r="H296" s="12"/>
      <c r="I296" s="12"/>
      <c r="J296" s="12"/>
      <c r="K296" s="11"/>
      <c r="L296" s="3"/>
      <c r="M296" s="3"/>
      <c r="N296" s="3"/>
    </row>
    <row r="297" spans="1:14" ht="21" customHeight="1">
      <c r="A297" s="9" t="s">
        <v>55</v>
      </c>
      <c r="B297" s="9"/>
      <c r="C297" s="3"/>
      <c r="D297" s="12">
        <v>-4266954772</v>
      </c>
      <c r="E297" s="12"/>
      <c r="F297" s="12">
        <v>-2188039086</v>
      </c>
      <c r="G297" s="12"/>
      <c r="H297" s="12">
        <v>-5258988113</v>
      </c>
      <c r="I297" s="12"/>
      <c r="J297" s="12">
        <v>-4607666211</v>
      </c>
      <c r="K297" s="11">
        <v>1520306827</v>
      </c>
      <c r="L297" s="3"/>
      <c r="M297" s="3"/>
      <c r="N297" s="3"/>
    </row>
    <row r="298" spans="1:14" ht="21" customHeight="1">
      <c r="A298" s="9" t="s">
        <v>54</v>
      </c>
      <c r="B298" s="9"/>
      <c r="C298" s="3"/>
      <c r="D298" s="12"/>
      <c r="E298" s="12"/>
      <c r="F298" s="12"/>
      <c r="G298" s="12"/>
      <c r="H298" s="12"/>
      <c r="I298" s="12"/>
      <c r="J298" s="12"/>
      <c r="K298" s="11"/>
      <c r="L298" s="3"/>
      <c r="M298" s="3"/>
      <c r="N298" s="3"/>
    </row>
    <row r="299" spans="1:14" ht="21" customHeight="1">
      <c r="A299" s="9" t="s">
        <v>53</v>
      </c>
      <c r="B299" s="9"/>
      <c r="C299" s="3"/>
      <c r="D299" s="12">
        <v>0</v>
      </c>
      <c r="E299" s="12"/>
      <c r="F299" s="12">
        <v>0</v>
      </c>
      <c r="G299" s="12"/>
      <c r="H299" s="12">
        <v>0</v>
      </c>
      <c r="I299" s="12"/>
      <c r="J299" s="12">
        <v>258968147</v>
      </c>
      <c r="K299" s="11"/>
      <c r="L299" s="3"/>
      <c r="M299" s="3"/>
      <c r="N299" s="3"/>
    </row>
    <row r="300" spans="1:14" ht="21" customHeight="1">
      <c r="A300" s="9" t="s">
        <v>52</v>
      </c>
      <c r="B300" s="9"/>
      <c r="C300" s="3"/>
      <c r="D300" s="12"/>
      <c r="E300" s="12"/>
      <c r="F300" s="12"/>
      <c r="G300" s="12"/>
      <c r="H300" s="12"/>
      <c r="I300" s="12"/>
      <c r="J300" s="12"/>
      <c r="K300" s="11"/>
      <c r="L300" s="3"/>
      <c r="M300" s="3"/>
      <c r="N300" s="3"/>
    </row>
    <row r="301" spans="1:14" ht="21" customHeight="1">
      <c r="A301" s="9" t="s">
        <v>51</v>
      </c>
      <c r="B301" s="9"/>
      <c r="C301" s="3"/>
      <c r="D301" s="12">
        <v>0</v>
      </c>
      <c r="E301" s="12"/>
      <c r="F301" s="12">
        <v>500000000</v>
      </c>
      <c r="G301" s="12"/>
      <c r="H301" s="12">
        <v>0</v>
      </c>
      <c r="I301" s="12"/>
      <c r="J301" s="12">
        <v>500000000</v>
      </c>
      <c r="K301" s="11"/>
      <c r="L301" s="3"/>
      <c r="M301" s="3"/>
      <c r="N301" s="3"/>
    </row>
    <row r="302" spans="1:14" ht="21" customHeight="1">
      <c r="A302" s="9" t="s">
        <v>50</v>
      </c>
      <c r="B302" s="9"/>
      <c r="C302" s="3"/>
      <c r="D302" s="12">
        <v>-19620675</v>
      </c>
      <c r="E302" s="12"/>
      <c r="F302" s="12">
        <v>-135177289</v>
      </c>
      <c r="G302" s="12"/>
      <c r="H302" s="12">
        <v>-19620675</v>
      </c>
      <c r="I302" s="12"/>
      <c r="J302" s="12">
        <v>-135177289</v>
      </c>
      <c r="K302" s="11"/>
      <c r="L302" s="3"/>
      <c r="M302" s="3"/>
      <c r="N302" s="3"/>
    </row>
    <row r="303" spans="1:14" ht="21" customHeight="1">
      <c r="A303" s="9" t="s">
        <v>49</v>
      </c>
      <c r="B303" s="9"/>
      <c r="C303" s="3"/>
      <c r="D303" s="12"/>
      <c r="E303" s="12"/>
      <c r="F303" s="12"/>
      <c r="G303" s="12"/>
      <c r="H303" s="12"/>
      <c r="I303" s="12"/>
      <c r="J303" s="12"/>
      <c r="K303" s="11"/>
      <c r="L303" s="3"/>
      <c r="M303" s="3"/>
      <c r="N303" s="3"/>
    </row>
    <row r="304" spans="1:14" ht="21" customHeight="1">
      <c r="A304" s="9" t="s">
        <v>48</v>
      </c>
      <c r="B304" s="9"/>
      <c r="C304" s="9"/>
      <c r="D304" s="12">
        <v>37051249</v>
      </c>
      <c r="E304" s="12"/>
      <c r="F304" s="12">
        <v>18300692</v>
      </c>
      <c r="G304" s="12"/>
      <c r="H304" s="12">
        <v>16203628</v>
      </c>
      <c r="I304" s="12"/>
      <c r="J304" s="12">
        <v>5725129</v>
      </c>
      <c r="K304" s="11">
        <v>0</v>
      </c>
      <c r="L304" s="3"/>
      <c r="M304" s="3"/>
      <c r="N304" s="3"/>
    </row>
    <row r="305" spans="1:14" ht="21" customHeight="1">
      <c r="A305" s="9" t="s">
        <v>47</v>
      </c>
      <c r="B305" s="9"/>
      <c r="C305" s="9"/>
      <c r="D305" s="12"/>
      <c r="E305" s="12"/>
      <c r="F305" s="12"/>
      <c r="G305" s="12"/>
      <c r="H305" s="12"/>
      <c r="I305" s="12"/>
      <c r="J305" s="12"/>
      <c r="K305" s="11"/>
      <c r="L305" s="3"/>
      <c r="M305" s="3"/>
      <c r="N305" s="3"/>
    </row>
    <row r="306" spans="1:14" ht="21" customHeight="1">
      <c r="A306" s="9" t="s">
        <v>46</v>
      </c>
      <c r="B306" s="9"/>
      <c r="C306" s="9"/>
      <c r="D306" s="12">
        <v>-5791020424</v>
      </c>
      <c r="E306" s="12"/>
      <c r="F306" s="12">
        <v>-3559683668</v>
      </c>
      <c r="G306" s="12"/>
      <c r="H306" s="12">
        <v>-1743480338</v>
      </c>
      <c r="I306" s="12"/>
      <c r="J306" s="12">
        <v>-762812347</v>
      </c>
      <c r="K306" s="11">
        <v>0</v>
      </c>
      <c r="L306" s="3"/>
      <c r="M306" s="3"/>
      <c r="N306" s="3"/>
    </row>
    <row r="307" spans="1:14" ht="21" customHeight="1">
      <c r="A307" s="9" t="s">
        <v>45</v>
      </c>
      <c r="B307" s="9"/>
      <c r="C307" s="9"/>
      <c r="D307" s="12">
        <v>-17280536</v>
      </c>
      <c r="E307" s="12"/>
      <c r="F307" s="12">
        <v>-52960502</v>
      </c>
      <c r="G307" s="12"/>
      <c r="H307" s="12">
        <v>0</v>
      </c>
      <c r="I307" s="12"/>
      <c r="J307" s="12">
        <v>-52960502</v>
      </c>
      <c r="K307" s="11"/>
      <c r="L307" s="3"/>
      <c r="M307" s="3"/>
      <c r="N307" s="3"/>
    </row>
    <row r="308" spans="1:14" ht="21" customHeight="1">
      <c r="A308" s="9" t="s">
        <v>44</v>
      </c>
      <c r="B308" s="9"/>
      <c r="C308" s="3"/>
      <c r="D308" s="12">
        <v>0</v>
      </c>
      <c r="E308" s="12"/>
      <c r="F308" s="12">
        <v>0</v>
      </c>
      <c r="G308" s="12"/>
      <c r="H308" s="12">
        <v>-83639987</v>
      </c>
      <c r="I308" s="12"/>
      <c r="J308" s="12">
        <v>-164527385</v>
      </c>
      <c r="K308" s="11">
        <v>11159376</v>
      </c>
      <c r="L308" s="3"/>
      <c r="M308" s="3"/>
      <c r="N308" s="3"/>
    </row>
    <row r="309" spans="1:14" ht="21" customHeight="1">
      <c r="A309" s="9" t="s">
        <v>43</v>
      </c>
      <c r="B309" s="9"/>
      <c r="C309" s="3"/>
      <c r="D309" s="12">
        <v>0</v>
      </c>
      <c r="E309" s="12"/>
      <c r="F309" s="12">
        <v>0</v>
      </c>
      <c r="G309" s="12"/>
      <c r="H309" s="12">
        <v>-4173846818</v>
      </c>
      <c r="I309" s="12"/>
      <c r="J309" s="12">
        <v>-1010593176</v>
      </c>
      <c r="K309" s="11">
        <v>25939443</v>
      </c>
      <c r="L309" s="3"/>
      <c r="M309" s="3"/>
      <c r="N309" s="3"/>
    </row>
    <row r="310" spans="1:14" ht="21" customHeight="1">
      <c r="A310" s="9" t="s">
        <v>42</v>
      </c>
      <c r="B310" s="9"/>
      <c r="C310" s="3"/>
      <c r="D310" s="12">
        <v>0</v>
      </c>
      <c r="E310" s="12"/>
      <c r="F310" s="12">
        <v>0</v>
      </c>
      <c r="G310" s="12"/>
      <c r="H310" s="12">
        <v>683988290</v>
      </c>
      <c r="I310" s="12"/>
      <c r="J310" s="12">
        <v>641837422</v>
      </c>
      <c r="K310" s="11">
        <v>-13722006</v>
      </c>
      <c r="L310" s="3"/>
      <c r="M310" s="3"/>
      <c r="N310" s="3"/>
    </row>
    <row r="311" spans="1:14" ht="21" customHeight="1">
      <c r="A311" s="9" t="s">
        <v>41</v>
      </c>
      <c r="B311" s="9"/>
      <c r="C311" s="3"/>
      <c r="D311" s="12">
        <v>-198978746</v>
      </c>
      <c r="E311" s="12"/>
      <c r="F311" s="12">
        <v>-140325399</v>
      </c>
      <c r="G311" s="12"/>
      <c r="H311" s="12">
        <v>-125534806</v>
      </c>
      <c r="I311" s="12"/>
      <c r="J311" s="12">
        <v>-9472731</v>
      </c>
      <c r="K311" s="11">
        <v>0</v>
      </c>
      <c r="L311" s="3"/>
      <c r="M311" s="3"/>
      <c r="N311" s="3"/>
    </row>
    <row r="312" spans="1:14" ht="21" customHeight="1">
      <c r="A312" s="13" t="s">
        <v>40</v>
      </c>
      <c r="B312" s="13"/>
      <c r="C312" s="3"/>
      <c r="D312" s="15">
        <f>SUM(D291:D311)</f>
        <v>-9715653295</v>
      </c>
      <c r="E312" s="12"/>
      <c r="F312" s="15">
        <f>SUM(F291:F311)</f>
        <v>-3775355854</v>
      </c>
      <c r="G312" s="12"/>
      <c r="H312" s="15">
        <f>SUM(H291:H311)</f>
        <v>-8556018437</v>
      </c>
      <c r="I312" s="12"/>
      <c r="J312" s="15">
        <f>SUM(J291:J311)</f>
        <v>-1602894719</v>
      </c>
      <c r="K312" s="11">
        <f>SUM(K291:K311)</f>
        <v>2074077631</v>
      </c>
      <c r="L312" s="3"/>
      <c r="M312" s="3"/>
      <c r="N312" s="3"/>
    </row>
    <row r="313" spans="1:14" ht="21" customHeight="1">
      <c r="A313" s="9"/>
      <c r="B313" s="9"/>
      <c r="C313" s="8"/>
      <c r="D313" s="7"/>
      <c r="E313" s="7"/>
      <c r="F313" s="7"/>
      <c r="G313" s="7"/>
      <c r="H313" s="7"/>
      <c r="I313" s="7"/>
      <c r="J313" s="7"/>
      <c r="K313" s="5"/>
      <c r="L313" s="4"/>
      <c r="M313" s="3"/>
      <c r="N313" s="3"/>
    </row>
    <row r="314" spans="1:14" ht="21" customHeight="1">
      <c r="A314" s="10" t="s">
        <v>0</v>
      </c>
      <c r="B314" s="9"/>
      <c r="C314" s="8"/>
      <c r="D314" s="7"/>
      <c r="E314" s="7"/>
      <c r="F314" s="7"/>
      <c r="G314" s="7"/>
      <c r="H314" s="7"/>
      <c r="I314" s="7"/>
      <c r="J314" s="1"/>
      <c r="K314" s="5"/>
      <c r="L314" s="4"/>
      <c r="M314" s="3"/>
      <c r="N314" s="3"/>
    </row>
    <row r="315" spans="1:14" ht="21" customHeight="1">
      <c r="A315" s="10"/>
      <c r="B315" s="9"/>
      <c r="C315" s="8"/>
      <c r="D315" s="7"/>
      <c r="E315" s="7"/>
      <c r="F315" s="7"/>
      <c r="G315" s="7"/>
      <c r="H315" s="7"/>
      <c r="I315" s="7"/>
      <c r="J315" s="27"/>
      <c r="K315" s="5"/>
      <c r="L315" s="4"/>
      <c r="M315" s="3"/>
      <c r="N315" s="3"/>
    </row>
    <row r="316" spans="1:14" ht="21" customHeight="1">
      <c r="A316" s="10"/>
      <c r="B316" s="9"/>
      <c r="C316" s="8"/>
      <c r="D316" s="7"/>
      <c r="E316" s="7"/>
      <c r="F316" s="7"/>
      <c r="G316" s="7"/>
      <c r="H316" s="7"/>
      <c r="I316" s="7"/>
      <c r="J316" s="27"/>
      <c r="K316" s="5"/>
      <c r="L316" s="4"/>
      <c r="M316" s="3"/>
      <c r="N316" s="3"/>
    </row>
    <row r="317" spans="1:14" ht="21" customHeight="1">
      <c r="A317" s="10"/>
      <c r="B317" s="9"/>
      <c r="C317" s="8"/>
      <c r="D317" s="7"/>
      <c r="E317" s="7"/>
      <c r="F317" s="7"/>
      <c r="G317" s="7"/>
      <c r="H317" s="7"/>
      <c r="I317" s="7"/>
      <c r="J317" s="27"/>
      <c r="K317" s="5"/>
      <c r="L317" s="4"/>
      <c r="M317" s="3"/>
      <c r="N317" s="3"/>
    </row>
    <row r="318" spans="1:14" ht="21" customHeight="1">
      <c r="A318" s="10"/>
      <c r="B318" s="9"/>
      <c r="C318" s="8"/>
      <c r="D318" s="7"/>
      <c r="E318" s="7"/>
      <c r="F318" s="7"/>
      <c r="G318" s="7"/>
      <c r="H318" s="7"/>
      <c r="I318" s="7"/>
      <c r="J318" s="27"/>
      <c r="K318" s="5"/>
      <c r="L318" s="4"/>
      <c r="M318" s="3"/>
      <c r="N318" s="3"/>
    </row>
    <row r="319" spans="1:14" ht="21" customHeight="1">
      <c r="A319" s="10"/>
      <c r="B319" s="9"/>
      <c r="C319" s="8"/>
      <c r="D319" s="7"/>
      <c r="E319" s="7"/>
      <c r="F319" s="7"/>
      <c r="G319" s="7"/>
      <c r="H319" s="7"/>
      <c r="I319" s="7"/>
      <c r="J319" s="27"/>
      <c r="K319" s="5"/>
      <c r="L319" s="4"/>
      <c r="M319" s="3"/>
      <c r="N319" s="3"/>
    </row>
    <row r="320" spans="1:14" ht="21" customHeight="1">
      <c r="A320" s="10"/>
      <c r="B320" s="9"/>
      <c r="C320" s="8"/>
      <c r="D320" s="7"/>
      <c r="E320" s="7"/>
      <c r="F320" s="7"/>
      <c r="G320" s="7"/>
      <c r="H320" s="7"/>
      <c r="I320" s="7"/>
      <c r="J320" s="27"/>
      <c r="K320" s="5"/>
      <c r="L320" s="4"/>
      <c r="M320" s="3"/>
      <c r="N320" s="3"/>
    </row>
    <row r="321" spans="1:14" ht="21" customHeight="1">
      <c r="A321" s="10"/>
      <c r="B321" s="9"/>
      <c r="C321" s="8"/>
      <c r="D321" s="7"/>
      <c r="E321" s="7"/>
      <c r="F321" s="7"/>
      <c r="G321" s="7"/>
      <c r="H321" s="7"/>
      <c r="I321" s="7"/>
      <c r="J321" s="27"/>
      <c r="K321" s="5"/>
      <c r="L321" s="4"/>
      <c r="M321" s="3"/>
      <c r="N321" s="3"/>
    </row>
    <row r="322" spans="1:14" ht="21" customHeight="1">
      <c r="A322" s="10"/>
      <c r="B322" s="9"/>
      <c r="C322" s="8"/>
      <c r="D322" s="7"/>
      <c r="E322" s="7"/>
      <c r="F322" s="7"/>
      <c r="G322" s="7"/>
      <c r="H322" s="7"/>
      <c r="I322" s="7"/>
      <c r="J322" s="27"/>
      <c r="K322" s="5"/>
      <c r="L322" s="4"/>
      <c r="M322" s="3"/>
      <c r="N322" s="3"/>
    </row>
    <row r="323" spans="1:14" ht="21" customHeight="1">
      <c r="A323" s="10"/>
      <c r="B323" s="9"/>
      <c r="C323" s="8"/>
      <c r="D323" s="7"/>
      <c r="E323" s="7"/>
      <c r="F323" s="7"/>
      <c r="G323" s="7"/>
      <c r="H323" s="7"/>
      <c r="I323" s="7"/>
      <c r="J323" s="6">
        <v>11</v>
      </c>
      <c r="K323" s="5"/>
      <c r="L323" s="4"/>
      <c r="M323" s="3"/>
      <c r="N323" s="3"/>
    </row>
    <row r="324" spans="1:10" ht="18.75" customHeight="1">
      <c r="A324" s="26" t="s">
        <v>39</v>
      </c>
      <c r="B324" s="24"/>
      <c r="C324" s="24"/>
      <c r="D324" s="23"/>
      <c r="E324" s="23"/>
      <c r="F324" s="23"/>
      <c r="G324" s="23"/>
      <c r="H324" s="23"/>
      <c r="I324" s="23"/>
      <c r="J324" s="23"/>
    </row>
    <row r="325" spans="1:10" ht="18.75" customHeight="1">
      <c r="A325" s="26" t="s">
        <v>38</v>
      </c>
      <c r="B325" s="24"/>
      <c r="C325" s="24"/>
      <c r="D325" s="23"/>
      <c r="E325" s="23"/>
      <c r="F325" s="23"/>
      <c r="G325" s="23"/>
      <c r="H325" s="23"/>
      <c r="I325" s="23"/>
      <c r="J325" s="23"/>
    </row>
    <row r="326" spans="1:10" ht="18.75" customHeight="1">
      <c r="A326" s="25" t="s">
        <v>37</v>
      </c>
      <c r="B326" s="24"/>
      <c r="C326" s="24"/>
      <c r="D326" s="23"/>
      <c r="E326" s="23"/>
      <c r="F326" s="23"/>
      <c r="G326" s="23"/>
      <c r="H326" s="23"/>
      <c r="I326" s="23"/>
      <c r="J326" s="23"/>
    </row>
    <row r="327" spans="1:10" ht="18.75" customHeight="1">
      <c r="A327" s="10"/>
      <c r="H327" s="22"/>
      <c r="J327" s="22" t="s">
        <v>36</v>
      </c>
    </row>
    <row r="328" spans="1:10" ht="18.75" customHeight="1">
      <c r="A328" s="10"/>
      <c r="D328" s="20"/>
      <c r="E328" s="20" t="s">
        <v>35</v>
      </c>
      <c r="F328" s="20"/>
      <c r="G328" s="21"/>
      <c r="H328" s="20"/>
      <c r="I328" s="20" t="s">
        <v>34</v>
      </c>
      <c r="J328" s="20"/>
    </row>
    <row r="329" spans="1:10" s="16" customFormat="1" ht="18.75" customHeight="1">
      <c r="A329" s="10"/>
      <c r="B329" s="19"/>
      <c r="D329" s="17">
        <v>2012</v>
      </c>
      <c r="E329" s="17"/>
      <c r="F329" s="17">
        <v>2011</v>
      </c>
      <c r="G329" s="18"/>
      <c r="H329" s="17">
        <v>2012</v>
      </c>
      <c r="I329" s="17"/>
      <c r="J329" s="17">
        <v>2011</v>
      </c>
    </row>
    <row r="330" spans="1:14" ht="18.75" customHeight="1">
      <c r="A330" s="13" t="s">
        <v>33</v>
      </c>
      <c r="B330" s="13"/>
      <c r="C330" s="3"/>
      <c r="D330" s="3"/>
      <c r="E330" s="11"/>
      <c r="F330" s="11"/>
      <c r="G330" s="11"/>
      <c r="H330" s="11"/>
      <c r="I330" s="11"/>
      <c r="J330" s="11"/>
      <c r="K330" s="11"/>
      <c r="L330" s="3"/>
      <c r="M330" s="3"/>
      <c r="N330" s="3"/>
    </row>
    <row r="331" spans="1:14" ht="18.75" customHeight="1">
      <c r="A331" s="9" t="s">
        <v>32</v>
      </c>
      <c r="B331" s="9"/>
      <c r="C331" s="3"/>
      <c r="D331" s="7">
        <v>0</v>
      </c>
      <c r="E331" s="7"/>
      <c r="F331" s="7">
        <v>0</v>
      </c>
      <c r="G331" s="7"/>
      <c r="H331" s="7">
        <v>1168678497</v>
      </c>
      <c r="I331" s="7"/>
      <c r="J331" s="7">
        <v>988344818</v>
      </c>
      <c r="K331" s="5" t="s">
        <v>314</v>
      </c>
      <c r="L331" s="3"/>
      <c r="M331" s="3"/>
      <c r="N331" s="3"/>
    </row>
    <row r="332" spans="1:14" ht="18.75" customHeight="1">
      <c r="A332" s="9" t="s">
        <v>31</v>
      </c>
      <c r="B332" s="9"/>
      <c r="C332" s="3"/>
      <c r="D332" s="7"/>
      <c r="E332" s="7"/>
      <c r="F332" s="7"/>
      <c r="G332" s="7"/>
      <c r="H332" s="7"/>
      <c r="I332" s="7"/>
      <c r="J332" s="7"/>
      <c r="K332" s="5"/>
      <c r="L332" s="3"/>
      <c r="M332" s="3"/>
      <c r="N332" s="3"/>
    </row>
    <row r="333" spans="1:14" ht="18.75" customHeight="1">
      <c r="A333" s="9" t="s">
        <v>29</v>
      </c>
      <c r="B333" s="9"/>
      <c r="C333" s="9"/>
      <c r="D333" s="7">
        <v>9150000000</v>
      </c>
      <c r="E333" s="7"/>
      <c r="F333" s="7">
        <v>4401208517</v>
      </c>
      <c r="G333" s="7"/>
      <c r="H333" s="7">
        <v>9150000000</v>
      </c>
      <c r="I333" s="7"/>
      <c r="J333" s="7">
        <v>4200000000</v>
      </c>
      <c r="K333" s="5" t="e">
        <v>#REF!</v>
      </c>
      <c r="L333" s="3"/>
      <c r="M333" s="3"/>
      <c r="N333" s="3"/>
    </row>
    <row r="334" spans="1:14" ht="18.75" customHeight="1">
      <c r="A334" s="9" t="s">
        <v>30</v>
      </c>
      <c r="B334" s="9"/>
      <c r="C334" s="9"/>
      <c r="D334" s="7"/>
      <c r="E334" s="7"/>
      <c r="F334" s="7"/>
      <c r="G334" s="7"/>
      <c r="H334" s="7"/>
      <c r="I334" s="7"/>
      <c r="J334" s="7"/>
      <c r="K334" s="5"/>
      <c r="L334" s="3"/>
      <c r="M334" s="3"/>
      <c r="N334" s="3"/>
    </row>
    <row r="335" spans="1:14" ht="18.75" customHeight="1">
      <c r="A335" s="9" t="s">
        <v>29</v>
      </c>
      <c r="B335" s="9"/>
      <c r="C335" s="9"/>
      <c r="D335" s="7">
        <v>-8155066935</v>
      </c>
      <c r="E335" s="7"/>
      <c r="F335" s="7">
        <v>-4209929219</v>
      </c>
      <c r="G335" s="7"/>
      <c r="H335" s="7">
        <v>-7950000000</v>
      </c>
      <c r="I335" s="7"/>
      <c r="J335" s="7">
        <v>-4200000000</v>
      </c>
      <c r="K335" s="5"/>
      <c r="L335" s="3"/>
      <c r="M335" s="3"/>
      <c r="N335" s="3"/>
    </row>
    <row r="336" spans="1:14" ht="18.75" customHeight="1">
      <c r="A336" s="9" t="s">
        <v>28</v>
      </c>
      <c r="B336" s="9"/>
      <c r="C336" s="9"/>
      <c r="D336" s="7"/>
      <c r="E336" s="7"/>
      <c r="F336" s="7"/>
      <c r="G336" s="7"/>
      <c r="H336" s="7"/>
      <c r="I336" s="7"/>
      <c r="J336" s="7"/>
      <c r="K336" s="5"/>
      <c r="L336" s="3"/>
      <c r="M336" s="3"/>
      <c r="N336" s="3"/>
    </row>
    <row r="337" spans="1:14" ht="18.75" customHeight="1">
      <c r="A337" s="9" t="s">
        <v>26</v>
      </c>
      <c r="B337" s="9"/>
      <c r="C337" s="3"/>
      <c r="D337" s="7">
        <v>6617777800</v>
      </c>
      <c r="E337" s="7"/>
      <c r="F337" s="7">
        <v>4616390400</v>
      </c>
      <c r="G337" s="7"/>
      <c r="H337" s="7">
        <v>6617777800</v>
      </c>
      <c r="I337" s="7"/>
      <c r="J337" s="7">
        <v>1021610000</v>
      </c>
      <c r="K337" s="5">
        <v>0</v>
      </c>
      <c r="L337" s="3"/>
      <c r="M337" s="3"/>
      <c r="N337" s="3"/>
    </row>
    <row r="338" spans="1:14" ht="18.75" customHeight="1">
      <c r="A338" s="9" t="s">
        <v>27</v>
      </c>
      <c r="B338" s="9"/>
      <c r="C338" s="3"/>
      <c r="D338" s="7"/>
      <c r="E338" s="7"/>
      <c r="F338" s="7"/>
      <c r="G338" s="7"/>
      <c r="H338" s="7"/>
      <c r="I338" s="7"/>
      <c r="J338" s="7"/>
      <c r="K338" s="5"/>
      <c r="L338" s="3"/>
      <c r="M338" s="3"/>
      <c r="N338" s="3"/>
    </row>
    <row r="339" spans="1:14" ht="18.75" customHeight="1">
      <c r="A339" s="9" t="s">
        <v>26</v>
      </c>
      <c r="B339" s="9"/>
      <c r="C339" s="3"/>
      <c r="D339" s="7">
        <v>-4930611323</v>
      </c>
      <c r="E339" s="7"/>
      <c r="F339" s="7">
        <v>-5019926849</v>
      </c>
      <c r="G339" s="7"/>
      <c r="H339" s="7">
        <v>-684307800</v>
      </c>
      <c r="I339" s="7"/>
      <c r="J339" s="7">
        <v>-343800000</v>
      </c>
      <c r="K339" s="5">
        <v>0</v>
      </c>
      <c r="L339" s="3"/>
      <c r="M339" s="9"/>
      <c r="N339" s="3"/>
    </row>
    <row r="340" spans="1:14" ht="18.75" customHeight="1">
      <c r="A340" s="9" t="s">
        <v>25</v>
      </c>
      <c r="B340" s="9"/>
      <c r="C340" s="3"/>
      <c r="D340" s="7"/>
      <c r="E340" s="7"/>
      <c r="F340" s="7"/>
      <c r="G340" s="7"/>
      <c r="H340" s="7"/>
      <c r="I340" s="7"/>
      <c r="J340" s="7"/>
      <c r="K340" s="5"/>
      <c r="L340" s="3"/>
      <c r="M340" s="9"/>
      <c r="N340" s="3"/>
    </row>
    <row r="341" spans="1:14" ht="18.75" customHeight="1">
      <c r="A341" s="9" t="s">
        <v>24</v>
      </c>
      <c r="B341" s="9"/>
      <c r="C341" s="3"/>
      <c r="D341" s="7">
        <v>-209638666</v>
      </c>
      <c r="E341" s="7"/>
      <c r="F341" s="7">
        <v>-137403367</v>
      </c>
      <c r="G341" s="7"/>
      <c r="H341" s="7">
        <v>-5616348</v>
      </c>
      <c r="I341" s="7"/>
      <c r="J341" s="7">
        <v>-2154273</v>
      </c>
      <c r="K341" s="5">
        <v>0</v>
      </c>
      <c r="L341" s="3"/>
      <c r="M341" s="9"/>
      <c r="N341" s="3"/>
    </row>
    <row r="342" spans="1:14" ht="18.75" customHeight="1">
      <c r="A342" s="9" t="s">
        <v>23</v>
      </c>
      <c r="B342" s="9"/>
      <c r="C342" s="3"/>
      <c r="D342" s="7">
        <v>599229600</v>
      </c>
      <c r="E342" s="7"/>
      <c r="F342" s="7">
        <v>3494818102</v>
      </c>
      <c r="G342" s="7"/>
      <c r="H342" s="7">
        <v>599229600</v>
      </c>
      <c r="I342" s="7"/>
      <c r="J342" s="7">
        <v>3494818102</v>
      </c>
      <c r="K342" s="5" t="e">
        <v>#REF!</v>
      </c>
      <c r="L342" s="3"/>
      <c r="M342" s="9"/>
      <c r="N342" s="3"/>
    </row>
    <row r="343" spans="1:14" ht="18.75" customHeight="1">
      <c r="A343" s="9" t="s">
        <v>22</v>
      </c>
      <c r="B343" s="9"/>
      <c r="C343" s="3"/>
      <c r="D343" s="7">
        <v>0</v>
      </c>
      <c r="E343" s="7"/>
      <c r="F343" s="7">
        <v>-3000000000</v>
      </c>
      <c r="G343" s="7"/>
      <c r="H343" s="7">
        <v>0</v>
      </c>
      <c r="I343" s="7"/>
      <c r="J343" s="7">
        <v>-3000000000</v>
      </c>
      <c r="K343" s="5">
        <v>0</v>
      </c>
      <c r="L343" s="3"/>
      <c r="M343" s="3"/>
      <c r="N343" s="3"/>
    </row>
    <row r="344" spans="1:14" ht="18.75" customHeight="1">
      <c r="A344" s="9" t="s">
        <v>21</v>
      </c>
      <c r="B344" s="9"/>
      <c r="C344" s="3"/>
      <c r="D344" s="7"/>
      <c r="E344" s="7"/>
      <c r="F344" s="7"/>
      <c r="G344" s="7"/>
      <c r="H344" s="7"/>
      <c r="I344" s="7"/>
      <c r="J344" s="7"/>
      <c r="K344" s="5"/>
      <c r="L344" s="3"/>
      <c r="M344" s="3"/>
      <c r="N344" s="3"/>
    </row>
    <row r="345" spans="1:14" ht="18.75" customHeight="1">
      <c r="A345" s="9" t="s">
        <v>20</v>
      </c>
      <c r="B345" s="9"/>
      <c r="C345" s="3"/>
      <c r="D345" s="7">
        <v>-266547297</v>
      </c>
      <c r="E345" s="7"/>
      <c r="F345" s="7">
        <v>-131467725</v>
      </c>
      <c r="G345" s="7"/>
      <c r="H345" s="7">
        <v>0</v>
      </c>
      <c r="I345" s="7"/>
      <c r="J345" s="7">
        <v>0</v>
      </c>
      <c r="K345" s="5"/>
      <c r="L345" s="3"/>
      <c r="M345" s="3"/>
      <c r="N345" s="3"/>
    </row>
    <row r="346" spans="1:14" ht="18.75" customHeight="1">
      <c r="A346" s="9" t="s">
        <v>19</v>
      </c>
      <c r="B346" s="9"/>
      <c r="C346" s="3"/>
      <c r="D346" s="7">
        <v>0</v>
      </c>
      <c r="E346" s="7"/>
      <c r="F346" s="7">
        <v>9717108</v>
      </c>
      <c r="G346" s="7"/>
      <c r="H346" s="7">
        <v>0</v>
      </c>
      <c r="I346" s="7"/>
      <c r="J346" s="7">
        <v>9717108</v>
      </c>
      <c r="K346" s="5"/>
      <c r="L346" s="3"/>
      <c r="M346" s="3"/>
      <c r="N346" s="3"/>
    </row>
    <row r="347" spans="1:14" ht="18.75" customHeight="1">
      <c r="A347" s="9" t="s">
        <v>18</v>
      </c>
      <c r="B347" s="9"/>
      <c r="C347" s="3"/>
      <c r="D347" s="7">
        <v>-1699996203</v>
      </c>
      <c r="E347" s="7"/>
      <c r="F347" s="7">
        <v>-989912836</v>
      </c>
      <c r="G347" s="7"/>
      <c r="H347" s="7">
        <v>-1699996203</v>
      </c>
      <c r="I347" s="7"/>
      <c r="J347" s="7">
        <v>-989912836</v>
      </c>
      <c r="K347" s="5">
        <v>0</v>
      </c>
      <c r="L347" s="3"/>
      <c r="M347" s="3"/>
      <c r="N347" s="3"/>
    </row>
    <row r="348" spans="1:14" ht="18.75" customHeight="1">
      <c r="A348" s="9" t="s">
        <v>17</v>
      </c>
      <c r="B348" s="9"/>
      <c r="C348" s="3"/>
      <c r="D348" s="7"/>
      <c r="E348" s="7"/>
      <c r="F348" s="7"/>
      <c r="G348" s="7"/>
      <c r="H348" s="7"/>
      <c r="I348" s="7"/>
      <c r="J348" s="7"/>
      <c r="K348" s="5"/>
      <c r="L348" s="3"/>
      <c r="M348" s="3"/>
      <c r="N348" s="3"/>
    </row>
    <row r="349" spans="1:14" ht="18.75" customHeight="1">
      <c r="A349" s="9" t="s">
        <v>16</v>
      </c>
      <c r="B349" s="9"/>
      <c r="C349" s="3"/>
      <c r="D349" s="7">
        <v>-85132092</v>
      </c>
      <c r="E349" s="7"/>
      <c r="F349" s="7">
        <v>-66586442</v>
      </c>
      <c r="G349" s="7"/>
      <c r="H349" s="7">
        <v>0</v>
      </c>
      <c r="I349" s="7"/>
      <c r="J349" s="7">
        <v>0</v>
      </c>
      <c r="K349" s="5">
        <v>0</v>
      </c>
      <c r="L349" s="3"/>
      <c r="M349" s="3"/>
      <c r="N349" s="3"/>
    </row>
    <row r="350" spans="1:14" ht="18.75" customHeight="1">
      <c r="A350" s="13" t="s">
        <v>15</v>
      </c>
      <c r="B350" s="13"/>
      <c r="C350" s="3"/>
      <c r="D350" s="15">
        <f>SUM(D331:D349)</f>
        <v>1020014884</v>
      </c>
      <c r="E350" s="12"/>
      <c r="F350" s="15">
        <f>SUM(F331:F349)</f>
        <v>-1033092311</v>
      </c>
      <c r="G350" s="12"/>
      <c r="H350" s="15">
        <f>SUM(H331:H349)</f>
        <v>7195765546</v>
      </c>
      <c r="I350" s="12"/>
      <c r="J350" s="15">
        <f>SUM(J331:J349)</f>
        <v>1178622919</v>
      </c>
      <c r="K350" s="11" t="e">
        <f>SUM(K331:K349)</f>
        <v>#REF!</v>
      </c>
      <c r="L350" s="3"/>
      <c r="M350" s="3"/>
      <c r="N350" s="3"/>
    </row>
    <row r="351" spans="1:14" ht="18.75" customHeight="1">
      <c r="A351" s="9" t="s">
        <v>14</v>
      </c>
      <c r="B351" s="9"/>
      <c r="C351" s="3"/>
      <c r="D351" s="11">
        <f>SUM(D267,D312,D350)</f>
        <v>-286157808</v>
      </c>
      <c r="E351" s="11"/>
      <c r="F351" s="11">
        <f>SUM(F267,F312,F350)</f>
        <v>1386278392</v>
      </c>
      <c r="G351" s="11"/>
      <c r="H351" s="11">
        <f>SUM(H267,H312,H350)</f>
        <v>46787509</v>
      </c>
      <c r="I351" s="11"/>
      <c r="J351" s="11">
        <f>SUM(J267,J312,J350)</f>
        <v>438048116</v>
      </c>
      <c r="K351" s="11" t="e">
        <f>K269+K312+K350</f>
        <v>#REF!</v>
      </c>
      <c r="L351" s="3"/>
      <c r="M351" s="3"/>
      <c r="N351" s="3"/>
    </row>
    <row r="352" spans="1:14" ht="18.75" customHeight="1">
      <c r="A352" s="9" t="s">
        <v>13</v>
      </c>
      <c r="B352" s="9"/>
      <c r="C352" s="3"/>
      <c r="D352" s="5">
        <f>F9</f>
        <v>3875733420</v>
      </c>
      <c r="E352" s="5"/>
      <c r="F352" s="5">
        <v>2489455028</v>
      </c>
      <c r="G352" s="5"/>
      <c r="H352" s="5">
        <f>J9</f>
        <v>1520306827</v>
      </c>
      <c r="I352" s="5"/>
      <c r="J352" s="5">
        <v>1082258711</v>
      </c>
      <c r="K352" s="5">
        <v>0</v>
      </c>
      <c r="L352" s="3"/>
      <c r="M352" s="3"/>
      <c r="N352" s="3"/>
    </row>
    <row r="353" spans="1:14" ht="18.75" customHeight="1" thickBot="1">
      <c r="A353" s="13" t="s">
        <v>12</v>
      </c>
      <c r="B353" s="13"/>
      <c r="C353" s="8"/>
      <c r="D353" s="14">
        <f>SUM(D351:D352)</f>
        <v>3589575612</v>
      </c>
      <c r="E353" s="12"/>
      <c r="F353" s="14">
        <f>SUM(F351:F352)</f>
        <v>3875733420</v>
      </c>
      <c r="G353" s="12"/>
      <c r="H353" s="14">
        <f>SUM(H351:H352)</f>
        <v>1567094336</v>
      </c>
      <c r="I353" s="12"/>
      <c r="J353" s="14">
        <f>SUM(J351:J352)</f>
        <v>1520306827</v>
      </c>
      <c r="K353" s="11" t="e">
        <f>SUM(K351:K352)</f>
        <v>#REF!</v>
      </c>
      <c r="L353" s="3"/>
      <c r="M353" s="3"/>
      <c r="N353" s="3"/>
    </row>
    <row r="354" spans="1:14" ht="18.75" customHeight="1" thickTop="1">
      <c r="A354" s="9"/>
      <c r="B354" s="9"/>
      <c r="C354" s="8"/>
      <c r="D354" s="11">
        <f>D353-D9</f>
        <v>0</v>
      </c>
      <c r="E354" s="12"/>
      <c r="F354" s="11"/>
      <c r="G354" s="12"/>
      <c r="H354" s="11">
        <v>0</v>
      </c>
      <c r="I354" s="12"/>
      <c r="J354" s="11"/>
      <c r="K354" s="11"/>
      <c r="L354" s="3"/>
      <c r="M354" s="3"/>
      <c r="N354" s="3"/>
    </row>
    <row r="355" spans="1:14" ht="18.75" customHeight="1">
      <c r="A355" s="13" t="s">
        <v>11</v>
      </c>
      <c r="B355" s="13"/>
      <c r="C355" s="8"/>
      <c r="D355" s="11"/>
      <c r="E355" s="12"/>
      <c r="F355" s="11"/>
      <c r="G355" s="12"/>
      <c r="H355" s="11"/>
      <c r="I355" s="12"/>
      <c r="J355" s="11"/>
      <c r="K355" s="11"/>
      <c r="L355" s="3"/>
      <c r="M355" s="3"/>
      <c r="N355" s="3"/>
    </row>
    <row r="356" spans="1:14" ht="18.75" customHeight="1">
      <c r="A356" s="9" t="s">
        <v>10</v>
      </c>
      <c r="B356" s="9"/>
      <c r="C356" s="8"/>
      <c r="D356" s="12"/>
      <c r="E356" s="12"/>
      <c r="F356" s="12"/>
      <c r="G356" s="12"/>
      <c r="H356" s="12"/>
      <c r="I356" s="12"/>
      <c r="J356" s="12"/>
      <c r="K356" s="11"/>
      <c r="L356" s="3"/>
      <c r="M356" s="3"/>
      <c r="N356" s="3"/>
    </row>
    <row r="357" spans="1:14" ht="18.75" customHeight="1">
      <c r="A357" s="9" t="s">
        <v>9</v>
      </c>
      <c r="B357" s="9"/>
      <c r="C357" s="8"/>
      <c r="D357" s="7">
        <v>33715736</v>
      </c>
      <c r="E357" s="7"/>
      <c r="F357" s="7">
        <v>90571481</v>
      </c>
      <c r="G357" s="7"/>
      <c r="H357" s="7">
        <v>12479609</v>
      </c>
      <c r="I357" s="7"/>
      <c r="J357" s="7">
        <v>11159376</v>
      </c>
      <c r="K357" s="5">
        <v>0</v>
      </c>
      <c r="L357" s="3"/>
      <c r="M357" s="3"/>
      <c r="N357" s="3"/>
    </row>
    <row r="358" spans="1:14" ht="18.75" customHeight="1">
      <c r="A358" s="9" t="s">
        <v>8</v>
      </c>
      <c r="B358" s="9"/>
      <c r="C358" s="8"/>
      <c r="D358" s="7"/>
      <c r="E358" s="7"/>
      <c r="F358" s="7"/>
      <c r="G358" s="7"/>
      <c r="H358" s="7"/>
      <c r="I358" s="7"/>
      <c r="J358" s="7"/>
      <c r="K358" s="5"/>
      <c r="L358" s="3"/>
      <c r="M358" s="3"/>
      <c r="N358" s="3"/>
    </row>
    <row r="359" spans="1:14" ht="18.75" customHeight="1">
      <c r="A359" s="9" t="s">
        <v>7</v>
      </c>
      <c r="B359" s="9"/>
      <c r="C359" s="8"/>
      <c r="D359" s="7">
        <v>185539074</v>
      </c>
      <c r="E359" s="7"/>
      <c r="F359" s="7">
        <v>48301606</v>
      </c>
      <c r="G359" s="7"/>
      <c r="H359" s="7">
        <v>10676268</v>
      </c>
      <c r="I359" s="7"/>
      <c r="J359" s="7">
        <v>25939443</v>
      </c>
      <c r="K359" s="5">
        <v>0</v>
      </c>
      <c r="L359" s="3"/>
      <c r="M359" s="3"/>
      <c r="N359" s="3"/>
    </row>
    <row r="360" spans="1:14" ht="18.75" customHeight="1">
      <c r="A360" s="9" t="s">
        <v>6</v>
      </c>
      <c r="B360" s="9"/>
      <c r="C360" s="8"/>
      <c r="D360" s="7">
        <v>-7613155</v>
      </c>
      <c r="E360" s="7"/>
      <c r="F360" s="7">
        <v>0</v>
      </c>
      <c r="G360" s="7"/>
      <c r="H360" s="7">
        <v>-7613155</v>
      </c>
      <c r="I360" s="7"/>
      <c r="J360" s="7">
        <v>0</v>
      </c>
      <c r="K360" s="5"/>
      <c r="L360" s="3"/>
      <c r="M360" s="3"/>
      <c r="N360" s="3"/>
    </row>
    <row r="361" spans="1:14" ht="18.75" customHeight="1">
      <c r="A361" s="9" t="s">
        <v>5</v>
      </c>
      <c r="B361" s="9"/>
      <c r="C361" s="8"/>
      <c r="D361" s="7"/>
      <c r="E361" s="7"/>
      <c r="F361" s="7"/>
      <c r="G361" s="7"/>
      <c r="H361" s="7"/>
      <c r="I361" s="7"/>
      <c r="J361" s="7"/>
      <c r="K361" s="5"/>
      <c r="L361" s="3"/>
      <c r="M361" s="3"/>
      <c r="N361" s="3"/>
    </row>
    <row r="362" spans="1:14" ht="18.75" customHeight="1">
      <c r="A362" s="9" t="s">
        <v>4</v>
      </c>
      <c r="B362" s="9"/>
      <c r="C362" s="8"/>
      <c r="D362" s="7">
        <v>106149426</v>
      </c>
      <c r="E362" s="7"/>
      <c r="F362" s="7">
        <v>166135869</v>
      </c>
      <c r="G362" s="7"/>
      <c r="H362" s="7">
        <v>17291190</v>
      </c>
      <c r="I362" s="7"/>
      <c r="J362" s="7">
        <v>-13722006</v>
      </c>
      <c r="K362" s="5">
        <v>0</v>
      </c>
      <c r="L362" s="3"/>
      <c r="M362" s="3"/>
      <c r="N362" s="3"/>
    </row>
    <row r="363" spans="1:14" ht="18.75" customHeight="1">
      <c r="A363" s="9" t="s">
        <v>3</v>
      </c>
      <c r="B363" s="9"/>
      <c r="C363" s="8"/>
      <c r="D363" s="7">
        <v>11268600</v>
      </c>
      <c r="E363" s="7"/>
      <c r="F363" s="7">
        <v>0</v>
      </c>
      <c r="G363" s="7"/>
      <c r="H363" s="7">
        <v>7797600</v>
      </c>
      <c r="I363" s="7"/>
      <c r="J363" s="7">
        <v>0</v>
      </c>
      <c r="K363" s="5">
        <v>0</v>
      </c>
      <c r="L363" s="4"/>
      <c r="M363" s="3"/>
      <c r="N363" s="3"/>
    </row>
    <row r="364" spans="1:14" ht="18.75" customHeight="1">
      <c r="A364" s="9" t="s">
        <v>2</v>
      </c>
      <c r="B364" s="9"/>
      <c r="C364" s="8"/>
      <c r="D364" s="7"/>
      <c r="E364" s="7"/>
      <c r="F364" s="7"/>
      <c r="G364" s="7"/>
      <c r="H364" s="7"/>
      <c r="I364" s="7"/>
      <c r="J364" s="7"/>
      <c r="K364" s="5"/>
      <c r="L364" s="4"/>
      <c r="M364" s="3"/>
      <c r="N364" s="3"/>
    </row>
    <row r="365" spans="1:14" ht="18.75" customHeight="1">
      <c r="A365" s="9" t="s">
        <v>1</v>
      </c>
      <c r="B365" s="9"/>
      <c r="C365" s="8"/>
      <c r="D365" s="7">
        <v>0</v>
      </c>
      <c r="E365" s="7"/>
      <c r="F365" s="7">
        <v>13321247595</v>
      </c>
      <c r="G365" s="7"/>
      <c r="H365" s="7">
        <v>0</v>
      </c>
      <c r="I365" s="7"/>
      <c r="J365" s="7">
        <v>13321247595</v>
      </c>
      <c r="K365" s="5">
        <v>0</v>
      </c>
      <c r="L365" s="4"/>
      <c r="M365" s="3"/>
      <c r="N365" s="3"/>
    </row>
    <row r="366" spans="1:14" ht="18.75" customHeight="1">
      <c r="A366" s="9"/>
      <c r="B366" s="9"/>
      <c r="C366" s="8"/>
      <c r="D366" s="7"/>
      <c r="E366" s="7"/>
      <c r="F366" s="7"/>
      <c r="G366" s="7"/>
      <c r="H366" s="7"/>
      <c r="I366" s="7"/>
      <c r="J366" s="7"/>
      <c r="K366" s="5"/>
      <c r="L366" s="4"/>
      <c r="M366" s="3"/>
      <c r="N366" s="3"/>
    </row>
    <row r="367" spans="1:14" ht="18.75" customHeight="1">
      <c r="A367" s="9"/>
      <c r="B367" s="9"/>
      <c r="C367" s="8"/>
      <c r="D367" s="7"/>
      <c r="E367" s="7"/>
      <c r="F367" s="7"/>
      <c r="G367" s="7"/>
      <c r="H367" s="7"/>
      <c r="I367" s="7"/>
      <c r="J367" s="7"/>
      <c r="K367" s="5"/>
      <c r="L367" s="4"/>
      <c r="M367" s="3"/>
      <c r="N367" s="3"/>
    </row>
    <row r="368" spans="1:14" ht="18.75" customHeight="1">
      <c r="A368" s="10" t="s">
        <v>0</v>
      </c>
      <c r="B368" s="9"/>
      <c r="C368" s="8"/>
      <c r="D368" s="7"/>
      <c r="E368" s="7"/>
      <c r="F368" s="7"/>
      <c r="G368" s="7"/>
      <c r="H368" s="7"/>
      <c r="I368" s="7"/>
      <c r="J368" s="6">
        <v>12</v>
      </c>
      <c r="K368" s="5"/>
      <c r="L368" s="4"/>
      <c r="M368" s="3"/>
      <c r="N368" s="3"/>
    </row>
  </sheetData>
  <sheetProtection/>
  <mergeCells count="2">
    <mergeCell ref="A120:J120"/>
    <mergeCell ref="A203:J203"/>
  </mergeCells>
  <printOptions/>
  <pageMargins left="0.984251968503937" right="0.31496062992125984" top="0.7874015748031497" bottom="0.1968503937007874" header="0.1968503937007874" footer="0.1968503937007874"/>
  <pageSetup firstPageNumber="3" useFirstPageNumber="1" horizontalDpi="600" verticalDpi="600" orientation="portrait" paperSize="9" scale="92" r:id="rId1"/>
  <rowBreaks count="8" manualBreakCount="8">
    <brk id="40" max="255" man="1"/>
    <brk id="80" max="255" man="1"/>
    <brk id="120" max="10" man="1"/>
    <brk id="163" max="10" man="1"/>
    <brk id="203" max="255" man="1"/>
    <brk id="243" max="255" man="1"/>
    <brk id="283" max="10" man="1"/>
    <brk id="32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52"/>
  <sheetViews>
    <sheetView showGridLines="0" tabSelected="1" zoomScaleSheetLayoutView="100" zoomScalePageLayoutView="0" workbookViewId="0" topLeftCell="B108">
      <selection activeCell="H26" sqref="H26"/>
    </sheetView>
  </sheetViews>
  <sheetFormatPr defaultColWidth="8.00390625" defaultRowHeight="14.25" customHeight="1"/>
  <cols>
    <col min="1" max="1" width="10.28125" style="100" customWidth="1"/>
    <col min="2" max="2" width="26.28125" style="100" customWidth="1"/>
    <col min="3" max="3" width="0.5625" style="100" customWidth="1"/>
    <col min="4" max="4" width="12.28125" style="101" customWidth="1"/>
    <col min="5" max="5" width="0.5625" style="101" customWidth="1"/>
    <col min="6" max="6" width="13.57421875" style="101" customWidth="1"/>
    <col min="7" max="7" width="0.5625" style="101" customWidth="1"/>
    <col min="8" max="8" width="11.421875" style="101" customWidth="1"/>
    <col min="9" max="9" width="0.5625" style="101" customWidth="1"/>
    <col min="10" max="10" width="11.57421875" style="101" customWidth="1"/>
    <col min="11" max="11" width="0.5625" style="101" customWidth="1"/>
    <col min="12" max="12" width="13.28125" style="101" customWidth="1"/>
    <col min="13" max="13" width="0.5625" style="101" customWidth="1"/>
    <col min="14" max="14" width="13.28125" style="101" customWidth="1"/>
    <col min="15" max="15" width="0.5625" style="101" customWidth="1"/>
    <col min="16" max="16" width="12.57421875" style="101" customWidth="1"/>
    <col min="17" max="17" width="0.5625" style="101" customWidth="1"/>
    <col min="18" max="18" width="13.140625" style="101" customWidth="1"/>
    <col min="19" max="19" width="0.5625" style="101" customWidth="1"/>
    <col min="20" max="20" width="13.00390625" style="101" customWidth="1"/>
    <col min="21" max="21" width="0.42578125" style="101" customWidth="1"/>
    <col min="22" max="22" width="11.57421875" style="101" customWidth="1"/>
    <col min="23" max="23" width="0.42578125" style="101" customWidth="1"/>
    <col min="24" max="24" width="13.00390625" style="101" customWidth="1"/>
    <col min="25" max="25" width="0.5625" style="101" customWidth="1"/>
    <col min="26" max="26" width="13.00390625" style="101" customWidth="1"/>
    <col min="27" max="27" width="0.71875" style="101" customWidth="1"/>
    <col min="28" max="28" width="13.28125" style="101" customWidth="1"/>
    <col min="29" max="29" width="0.71875" style="101" customWidth="1"/>
    <col min="30" max="30" width="12.57421875" style="100" customWidth="1"/>
    <col min="31" max="31" width="0.71875" style="100" customWidth="1"/>
    <col min="32" max="32" width="13.28125" style="100" customWidth="1"/>
    <col min="33" max="33" width="0.71875" style="100" customWidth="1"/>
    <col min="34" max="34" width="0.71875" style="100" hidden="1" customWidth="1"/>
    <col min="35" max="16384" width="8.00390625" style="100" customWidth="1"/>
  </cols>
  <sheetData>
    <row r="1" spans="1:29" s="137" customFormat="1" ht="15" customHeight="1">
      <c r="A1" s="109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C1" s="151"/>
    </row>
    <row r="2" spans="1:29" s="137" customFormat="1" ht="15" customHeight="1">
      <c r="A2" s="109" t="s">
        <v>304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s="137" customFormat="1" ht="15" customHeight="1">
      <c r="A3" s="109" t="s">
        <v>37</v>
      </c>
      <c r="AC3" s="150"/>
    </row>
    <row r="4" spans="4:32" s="137" customFormat="1" ht="15" customHeight="1">
      <c r="D4" s="149"/>
      <c r="E4" s="149"/>
      <c r="F4" s="149"/>
      <c r="G4" s="128"/>
      <c r="H4" s="149"/>
      <c r="I4" s="149"/>
      <c r="J4" s="149"/>
      <c r="K4" s="149"/>
      <c r="L4" s="149"/>
      <c r="M4" s="149"/>
      <c r="N4" s="149"/>
      <c r="O4" s="128"/>
      <c r="P4" s="149"/>
      <c r="Q4" s="128"/>
      <c r="R4" s="149"/>
      <c r="S4" s="128"/>
      <c r="T4" s="128"/>
      <c r="U4" s="128"/>
      <c r="V4" s="128"/>
      <c r="W4" s="128"/>
      <c r="X4" s="128"/>
      <c r="Y4" s="128"/>
      <c r="Z4" s="128"/>
      <c r="AA4" s="128"/>
      <c r="AC4" s="128"/>
      <c r="AF4" s="148" t="s">
        <v>36</v>
      </c>
    </row>
    <row r="5" spans="4:34" ht="15" customHeight="1">
      <c r="D5" s="135" t="s">
        <v>35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0"/>
      <c r="AH5" s="130"/>
    </row>
    <row r="6" spans="4:31" ht="15" customHeight="1">
      <c r="D6" s="134" t="s">
        <v>159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3"/>
      <c r="AD6" s="133"/>
      <c r="AE6" s="147"/>
    </row>
    <row r="7" spans="4:29" ht="15" customHeight="1">
      <c r="D7" s="127"/>
      <c r="E7" s="127"/>
      <c r="F7" s="127"/>
      <c r="G7" s="127"/>
      <c r="I7" s="130"/>
      <c r="J7" s="130"/>
      <c r="K7" s="130"/>
      <c r="L7" s="130"/>
      <c r="M7" s="130"/>
      <c r="N7" s="134" t="s">
        <v>268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3"/>
      <c r="AB7" s="133"/>
      <c r="AC7" s="130"/>
    </row>
    <row r="8" spans="4:31" ht="15" customHeight="1">
      <c r="D8" s="127"/>
      <c r="E8" s="127"/>
      <c r="F8" s="127"/>
      <c r="G8" s="127"/>
      <c r="I8" s="130"/>
      <c r="J8" s="130"/>
      <c r="K8" s="130"/>
      <c r="L8" s="130"/>
      <c r="M8" s="130"/>
      <c r="N8" s="124" t="s">
        <v>267</v>
      </c>
      <c r="O8" s="130"/>
      <c r="P8" s="130"/>
      <c r="Q8" s="130"/>
      <c r="R8" s="127" t="s">
        <v>303</v>
      </c>
      <c r="S8" s="130"/>
      <c r="T8" s="130"/>
      <c r="U8" s="127"/>
      <c r="V8" s="127" t="s">
        <v>302</v>
      </c>
      <c r="W8" s="127"/>
      <c r="X8" s="118"/>
      <c r="Y8" s="127"/>
      <c r="Z8" s="127"/>
      <c r="AA8" s="146"/>
      <c r="AC8" s="146"/>
      <c r="AD8" s="119" t="s">
        <v>301</v>
      </c>
      <c r="AE8" s="146"/>
    </row>
    <row r="9" spans="4:31" ht="15" customHeight="1">
      <c r="D9" s="127"/>
      <c r="E9" s="127"/>
      <c r="F9" s="127"/>
      <c r="G9" s="127"/>
      <c r="N9" s="131" t="s">
        <v>266</v>
      </c>
      <c r="R9" s="119" t="s">
        <v>300</v>
      </c>
      <c r="V9" s="119" t="s">
        <v>299</v>
      </c>
      <c r="X9" s="119" t="s">
        <v>298</v>
      </c>
      <c r="Y9" s="127"/>
      <c r="Z9" s="127"/>
      <c r="AA9" s="146"/>
      <c r="AB9" s="123"/>
      <c r="AC9" s="146"/>
      <c r="AD9" s="127" t="s">
        <v>289</v>
      </c>
      <c r="AE9" s="146"/>
    </row>
    <row r="10" spans="2:32" s="118" customFormat="1" ht="15" customHeight="1">
      <c r="B10" s="137"/>
      <c r="C10" s="137"/>
      <c r="D10" s="124"/>
      <c r="E10" s="124"/>
      <c r="F10" s="128"/>
      <c r="G10" s="128"/>
      <c r="J10" s="120"/>
      <c r="K10" s="120" t="s">
        <v>163</v>
      </c>
      <c r="L10" s="120"/>
      <c r="N10" s="129" t="s">
        <v>265</v>
      </c>
      <c r="O10" s="128"/>
      <c r="P10" s="124"/>
      <c r="Q10" s="130"/>
      <c r="R10" s="119" t="s">
        <v>297</v>
      </c>
      <c r="S10" s="119"/>
      <c r="T10" s="127" t="s">
        <v>264</v>
      </c>
      <c r="U10" s="127"/>
      <c r="V10" s="119" t="s">
        <v>250</v>
      </c>
      <c r="W10" s="127"/>
      <c r="X10" s="118" t="s">
        <v>296</v>
      </c>
      <c r="Y10" s="127"/>
      <c r="Z10" s="126" t="s">
        <v>263</v>
      </c>
      <c r="AA10" s="127"/>
      <c r="AB10" s="123" t="s">
        <v>295</v>
      </c>
      <c r="AC10" s="127"/>
      <c r="AD10" s="124" t="s">
        <v>294</v>
      </c>
      <c r="AE10" s="127"/>
      <c r="AF10" s="127"/>
    </row>
    <row r="11" spans="2:32" s="118" customFormat="1" ht="15" customHeight="1">
      <c r="B11" s="144"/>
      <c r="C11" s="144"/>
      <c r="D11" s="123" t="s">
        <v>262</v>
      </c>
      <c r="E11" s="124"/>
      <c r="F11" s="124"/>
      <c r="G11" s="124"/>
      <c r="H11" s="124" t="s">
        <v>293</v>
      </c>
      <c r="J11" s="123" t="s">
        <v>261</v>
      </c>
      <c r="N11" s="118" t="s">
        <v>260</v>
      </c>
      <c r="O11" s="124"/>
      <c r="P11" s="124" t="s">
        <v>259</v>
      </c>
      <c r="Q11" s="127"/>
      <c r="R11" s="127" t="s">
        <v>292</v>
      </c>
      <c r="S11" s="119"/>
      <c r="T11" s="119" t="s">
        <v>258</v>
      </c>
      <c r="U11" s="119"/>
      <c r="V11" s="119" t="s">
        <v>291</v>
      </c>
      <c r="W11" s="119"/>
      <c r="X11" s="127" t="s">
        <v>290</v>
      </c>
      <c r="Y11" s="119"/>
      <c r="Z11" s="126" t="s">
        <v>257</v>
      </c>
      <c r="AA11" s="119"/>
      <c r="AB11" s="124" t="s">
        <v>289</v>
      </c>
      <c r="AC11" s="123"/>
      <c r="AD11" s="124" t="s">
        <v>288</v>
      </c>
      <c r="AE11" s="123"/>
      <c r="AF11" s="123" t="s">
        <v>256</v>
      </c>
    </row>
    <row r="12" spans="2:32" s="118" customFormat="1" ht="15" customHeight="1">
      <c r="B12" s="144"/>
      <c r="C12" s="144"/>
      <c r="D12" s="123" t="s">
        <v>255</v>
      </c>
      <c r="E12" s="124"/>
      <c r="F12" s="123" t="s">
        <v>254</v>
      </c>
      <c r="G12" s="124"/>
      <c r="H12" s="123" t="s">
        <v>287</v>
      </c>
      <c r="J12" s="118" t="s">
        <v>253</v>
      </c>
      <c r="K12" s="124"/>
      <c r="L12" s="123"/>
      <c r="N12" s="118" t="s">
        <v>252</v>
      </c>
      <c r="O12" s="124"/>
      <c r="P12" s="123" t="s">
        <v>251</v>
      </c>
      <c r="Q12" s="119"/>
      <c r="R12" s="119" t="s">
        <v>286</v>
      </c>
      <c r="S12" s="119"/>
      <c r="T12" s="119" t="s">
        <v>242</v>
      </c>
      <c r="U12" s="119"/>
      <c r="V12" s="119" t="s">
        <v>285</v>
      </c>
      <c r="W12" s="119"/>
      <c r="X12" s="118" t="s">
        <v>284</v>
      </c>
      <c r="Y12" s="119"/>
      <c r="Z12" s="126" t="s">
        <v>250</v>
      </c>
      <c r="AA12" s="119"/>
      <c r="AB12" s="123" t="s">
        <v>283</v>
      </c>
      <c r="AC12" s="123"/>
      <c r="AD12" s="124" t="s">
        <v>282</v>
      </c>
      <c r="AE12" s="123"/>
      <c r="AF12" s="123" t="s">
        <v>250</v>
      </c>
    </row>
    <row r="13" spans="2:32" s="118" customFormat="1" ht="15" customHeight="1">
      <c r="B13" s="145"/>
      <c r="C13" s="144"/>
      <c r="D13" s="120" t="s">
        <v>249</v>
      </c>
      <c r="E13" s="124"/>
      <c r="F13" s="120" t="s">
        <v>248</v>
      </c>
      <c r="G13" s="124"/>
      <c r="H13" s="120" t="s">
        <v>281</v>
      </c>
      <c r="J13" s="120" t="s">
        <v>247</v>
      </c>
      <c r="K13" s="124"/>
      <c r="L13" s="120" t="s">
        <v>246</v>
      </c>
      <c r="N13" s="125" t="s">
        <v>245</v>
      </c>
      <c r="O13" s="124"/>
      <c r="P13" s="120" t="s">
        <v>244</v>
      </c>
      <c r="Q13" s="119"/>
      <c r="R13" s="122" t="s">
        <v>280</v>
      </c>
      <c r="S13" s="119"/>
      <c r="T13" s="122" t="s">
        <v>243</v>
      </c>
      <c r="U13" s="127"/>
      <c r="V13" s="122" t="s">
        <v>279</v>
      </c>
      <c r="W13" s="127"/>
      <c r="X13" s="122" t="s">
        <v>278</v>
      </c>
      <c r="Y13" s="119"/>
      <c r="Z13" s="121" t="s">
        <v>242</v>
      </c>
      <c r="AA13" s="119"/>
      <c r="AB13" s="120" t="s">
        <v>277</v>
      </c>
      <c r="AC13" s="124"/>
      <c r="AD13" s="120" t="s">
        <v>276</v>
      </c>
      <c r="AE13" s="124"/>
      <c r="AF13" s="120" t="s">
        <v>242</v>
      </c>
    </row>
    <row r="14" spans="1:32" s="104" customFormat="1" ht="15" customHeight="1">
      <c r="A14" s="109" t="s">
        <v>241</v>
      </c>
      <c r="B14" s="143"/>
      <c r="C14" s="143"/>
      <c r="D14" s="106">
        <v>1246035935</v>
      </c>
      <c r="E14" s="106"/>
      <c r="F14" s="106">
        <v>6988760633</v>
      </c>
      <c r="G14" s="106"/>
      <c r="H14" s="106">
        <v>305000325</v>
      </c>
      <c r="J14" s="106">
        <v>131226422</v>
      </c>
      <c r="K14" s="106"/>
      <c r="L14" s="106">
        <v>5161968125</v>
      </c>
      <c r="N14" s="106">
        <v>-179008</v>
      </c>
      <c r="O14" s="106"/>
      <c r="P14" s="106">
        <v>1949627079</v>
      </c>
      <c r="Q14" s="107"/>
      <c r="R14" s="106">
        <v>-168801173</v>
      </c>
      <c r="S14" s="107"/>
      <c r="T14" s="106">
        <v>20187</v>
      </c>
      <c r="U14" s="106"/>
      <c r="V14" s="106">
        <v>20834275</v>
      </c>
      <c r="W14" s="106"/>
      <c r="X14" s="106">
        <v>0</v>
      </c>
      <c r="Y14" s="107"/>
      <c r="Z14" s="106">
        <v>1801501360</v>
      </c>
      <c r="AA14" s="107"/>
      <c r="AB14" s="106">
        <v>15634492800</v>
      </c>
      <c r="AC14" s="106"/>
      <c r="AD14" s="106">
        <v>648411734</v>
      </c>
      <c r="AE14" s="106"/>
      <c r="AF14" s="106">
        <v>16282904534</v>
      </c>
    </row>
    <row r="15" spans="1:32" s="104" customFormat="1" ht="15" customHeight="1">
      <c r="A15" s="117" t="s">
        <v>313</v>
      </c>
      <c r="B15" s="143"/>
      <c r="C15" s="143"/>
      <c r="D15" s="106"/>
      <c r="E15" s="106"/>
      <c r="F15" s="106"/>
      <c r="G15" s="106"/>
      <c r="H15" s="106"/>
      <c r="J15" s="106"/>
      <c r="K15" s="106"/>
      <c r="L15" s="106"/>
      <c r="N15" s="106"/>
      <c r="O15" s="106"/>
      <c r="P15" s="106"/>
      <c r="Q15" s="107"/>
      <c r="R15" s="106"/>
      <c r="S15" s="107"/>
      <c r="T15" s="106"/>
      <c r="U15" s="106"/>
      <c r="V15" s="106"/>
      <c r="W15" s="106"/>
      <c r="X15" s="106"/>
      <c r="Y15" s="107"/>
      <c r="Z15" s="107"/>
      <c r="AA15" s="107"/>
      <c r="AB15" s="106"/>
      <c r="AC15" s="106"/>
      <c r="AD15" s="106"/>
      <c r="AE15" s="106"/>
      <c r="AF15" s="106"/>
    </row>
    <row r="16" spans="1:32" s="104" customFormat="1" ht="15" customHeight="1">
      <c r="A16" s="117" t="s">
        <v>312</v>
      </c>
      <c r="B16" s="143"/>
      <c r="C16" s="143"/>
      <c r="D16" s="106">
        <v>0</v>
      </c>
      <c r="E16" s="106"/>
      <c r="F16" s="106">
        <v>0</v>
      </c>
      <c r="G16" s="106"/>
      <c r="H16" s="106">
        <v>0</v>
      </c>
      <c r="J16" s="106">
        <v>0</v>
      </c>
      <c r="K16" s="106"/>
      <c r="L16" s="106">
        <v>-517149736</v>
      </c>
      <c r="N16" s="106">
        <v>0</v>
      </c>
      <c r="O16" s="106"/>
      <c r="P16" s="106">
        <v>0</v>
      </c>
      <c r="Q16" s="107"/>
      <c r="R16" s="106">
        <v>0</v>
      </c>
      <c r="S16" s="107"/>
      <c r="T16" s="106">
        <v>0</v>
      </c>
      <c r="U16" s="106"/>
      <c r="V16" s="106">
        <v>0</v>
      </c>
      <c r="W16" s="106"/>
      <c r="X16" s="106">
        <v>0</v>
      </c>
      <c r="Y16" s="107"/>
      <c r="Z16" s="106">
        <v>0</v>
      </c>
      <c r="AA16" s="107"/>
      <c r="AB16" s="106">
        <v>-517149736</v>
      </c>
      <c r="AC16" s="106"/>
      <c r="AD16" s="106">
        <v>-19303550</v>
      </c>
      <c r="AE16" s="106"/>
      <c r="AF16" s="106">
        <v>-536453286</v>
      </c>
    </row>
    <row r="17" spans="1:32" s="104" customFormat="1" ht="15" customHeight="1">
      <c r="A17" s="112" t="s">
        <v>311</v>
      </c>
      <c r="B17" s="143"/>
      <c r="C17" s="143"/>
      <c r="D17" s="106"/>
      <c r="E17" s="106"/>
      <c r="F17" s="106"/>
      <c r="G17" s="106"/>
      <c r="H17" s="106"/>
      <c r="J17" s="106"/>
      <c r="K17" s="106"/>
      <c r="L17" s="106"/>
      <c r="N17" s="106"/>
      <c r="O17" s="106"/>
      <c r="P17" s="106"/>
      <c r="Q17" s="107"/>
      <c r="R17" s="106"/>
      <c r="S17" s="107"/>
      <c r="T17" s="106"/>
      <c r="U17" s="106"/>
      <c r="V17" s="106"/>
      <c r="W17" s="106"/>
      <c r="X17" s="106"/>
      <c r="Y17" s="107"/>
      <c r="Z17" s="106"/>
      <c r="AA17" s="107"/>
      <c r="AB17" s="106"/>
      <c r="AC17" s="106"/>
      <c r="AD17" s="106"/>
      <c r="AE17" s="106"/>
      <c r="AF17" s="106"/>
    </row>
    <row r="18" spans="1:32" s="104" customFormat="1" ht="15" customHeight="1">
      <c r="A18" s="112" t="s">
        <v>310</v>
      </c>
      <c r="B18" s="143"/>
      <c r="C18" s="143"/>
      <c r="D18" s="106">
        <v>295236682</v>
      </c>
      <c r="E18" s="106"/>
      <c r="F18" s="106">
        <v>12879901154</v>
      </c>
      <c r="G18" s="106"/>
      <c r="H18" s="106">
        <v>0</v>
      </c>
      <c r="J18" s="106">
        <v>0</v>
      </c>
      <c r="K18" s="106"/>
      <c r="L18" s="106">
        <v>0</v>
      </c>
      <c r="N18" s="106">
        <v>0</v>
      </c>
      <c r="O18" s="106"/>
      <c r="P18" s="106">
        <v>0</v>
      </c>
      <c r="Q18" s="107"/>
      <c r="R18" s="106">
        <v>0</v>
      </c>
      <c r="S18" s="107"/>
      <c r="T18" s="106">
        <v>0</v>
      </c>
      <c r="U18" s="106"/>
      <c r="V18" s="106">
        <v>0</v>
      </c>
      <c r="W18" s="106"/>
      <c r="X18" s="106">
        <v>0</v>
      </c>
      <c r="Y18" s="107"/>
      <c r="Z18" s="106">
        <v>0</v>
      </c>
      <c r="AA18" s="107"/>
      <c r="AB18" s="106">
        <v>13175137836</v>
      </c>
      <c r="AC18" s="106"/>
      <c r="AD18" s="106">
        <v>0</v>
      </c>
      <c r="AE18" s="106"/>
      <c r="AF18" s="106">
        <v>13175137836</v>
      </c>
    </row>
    <row r="19" spans="1:32" s="104" customFormat="1" ht="15" customHeight="1">
      <c r="A19" s="112" t="s">
        <v>235</v>
      </c>
      <c r="B19" s="143"/>
      <c r="C19" s="143"/>
      <c r="D19" s="106">
        <v>4127864</v>
      </c>
      <c r="E19" s="106"/>
      <c r="F19" s="106">
        <v>151699002</v>
      </c>
      <c r="G19" s="106"/>
      <c r="H19" s="106">
        <v>0</v>
      </c>
      <c r="J19" s="106">
        <v>0</v>
      </c>
      <c r="K19" s="106"/>
      <c r="L19" s="106">
        <v>0</v>
      </c>
      <c r="N19" s="106">
        <v>0</v>
      </c>
      <c r="O19" s="106"/>
      <c r="P19" s="106">
        <v>0</v>
      </c>
      <c r="Q19" s="107"/>
      <c r="R19" s="106">
        <v>0</v>
      </c>
      <c r="S19" s="107"/>
      <c r="T19" s="106">
        <v>0</v>
      </c>
      <c r="U19" s="106"/>
      <c r="V19" s="106">
        <v>0</v>
      </c>
      <c r="W19" s="106"/>
      <c r="X19" s="106">
        <v>0</v>
      </c>
      <c r="Y19" s="107"/>
      <c r="Z19" s="106">
        <v>0</v>
      </c>
      <c r="AA19" s="107"/>
      <c r="AB19" s="106">
        <v>155826866</v>
      </c>
      <c r="AC19" s="106"/>
      <c r="AD19" s="106">
        <v>0</v>
      </c>
      <c r="AE19" s="106"/>
      <c r="AF19" s="106">
        <v>155826866</v>
      </c>
    </row>
    <row r="20" spans="1:32" s="104" customFormat="1" ht="15" customHeight="1">
      <c r="A20" s="112" t="s">
        <v>234</v>
      </c>
      <c r="B20" s="143"/>
      <c r="C20" s="143"/>
      <c r="D20" s="106">
        <v>58402</v>
      </c>
      <c r="E20" s="106"/>
      <c r="F20" s="106">
        <v>2136855</v>
      </c>
      <c r="G20" s="106"/>
      <c r="H20" s="106">
        <v>0</v>
      </c>
      <c r="J20" s="106">
        <v>0</v>
      </c>
      <c r="K20" s="106"/>
      <c r="L20" s="106">
        <v>0</v>
      </c>
      <c r="N20" s="106">
        <v>0</v>
      </c>
      <c r="O20" s="106"/>
      <c r="P20" s="106">
        <v>0</v>
      </c>
      <c r="Q20" s="107"/>
      <c r="R20" s="106">
        <v>0</v>
      </c>
      <c r="S20" s="107"/>
      <c r="T20" s="106">
        <v>-20187</v>
      </c>
      <c r="U20" s="106"/>
      <c r="V20" s="106">
        <v>0</v>
      </c>
      <c r="W20" s="106"/>
      <c r="X20" s="106">
        <v>0</v>
      </c>
      <c r="Y20" s="107"/>
      <c r="Z20" s="106">
        <v>-20187</v>
      </c>
      <c r="AA20" s="107"/>
      <c r="AB20" s="106">
        <v>2175070</v>
      </c>
      <c r="AC20" s="106"/>
      <c r="AD20" s="106">
        <v>0</v>
      </c>
      <c r="AE20" s="106"/>
      <c r="AF20" s="106">
        <v>2175070</v>
      </c>
    </row>
    <row r="21" spans="1:32" s="104" customFormat="1" ht="15" customHeight="1">
      <c r="A21" s="112" t="s">
        <v>231</v>
      </c>
      <c r="B21" s="143"/>
      <c r="C21" s="143"/>
      <c r="D21" s="106">
        <v>0</v>
      </c>
      <c r="E21" s="106"/>
      <c r="F21" s="106">
        <v>0</v>
      </c>
      <c r="G21" s="106"/>
      <c r="H21" s="106">
        <v>0</v>
      </c>
      <c r="J21" s="106">
        <v>24112719</v>
      </c>
      <c r="K21" s="106"/>
      <c r="L21" s="106">
        <v>-24112719</v>
      </c>
      <c r="N21" s="106">
        <v>0</v>
      </c>
      <c r="O21" s="106"/>
      <c r="P21" s="106">
        <v>0</v>
      </c>
      <c r="Q21" s="107"/>
      <c r="R21" s="106">
        <v>0</v>
      </c>
      <c r="S21" s="107"/>
      <c r="T21" s="106">
        <v>0</v>
      </c>
      <c r="U21" s="106"/>
      <c r="V21" s="106">
        <v>0</v>
      </c>
      <c r="W21" s="106"/>
      <c r="X21" s="106">
        <v>0</v>
      </c>
      <c r="Y21" s="107"/>
      <c r="Z21" s="106">
        <v>0</v>
      </c>
      <c r="AA21" s="107"/>
      <c r="AB21" s="106">
        <v>0</v>
      </c>
      <c r="AC21" s="106"/>
      <c r="AD21" s="106">
        <v>0</v>
      </c>
      <c r="AE21" s="106"/>
      <c r="AF21" s="106">
        <v>0</v>
      </c>
    </row>
    <row r="22" spans="1:32" s="104" customFormat="1" ht="15" customHeight="1">
      <c r="A22" s="112" t="s">
        <v>126</v>
      </c>
      <c r="B22" s="111"/>
      <c r="D22" s="116">
        <v>0</v>
      </c>
      <c r="E22" s="106"/>
      <c r="F22" s="116">
        <v>0</v>
      </c>
      <c r="G22" s="106"/>
      <c r="H22" s="116">
        <v>0</v>
      </c>
      <c r="J22" s="116">
        <v>0</v>
      </c>
      <c r="K22" s="106"/>
      <c r="L22" s="116">
        <v>4385987305</v>
      </c>
      <c r="N22" s="116">
        <v>0</v>
      </c>
      <c r="O22" s="106"/>
      <c r="P22" s="116">
        <v>0</v>
      </c>
      <c r="Q22" s="107"/>
      <c r="R22" s="116">
        <v>0</v>
      </c>
      <c r="S22" s="107"/>
      <c r="T22" s="116">
        <v>0</v>
      </c>
      <c r="U22" s="106"/>
      <c r="V22" s="116">
        <v>0</v>
      </c>
      <c r="W22" s="106"/>
      <c r="X22" s="116">
        <v>0</v>
      </c>
      <c r="Y22" s="107"/>
      <c r="Z22" s="116">
        <v>0</v>
      </c>
      <c r="AA22" s="107"/>
      <c r="AB22" s="116">
        <v>4385987305</v>
      </c>
      <c r="AC22" s="106"/>
      <c r="AD22" s="116">
        <v>240551329</v>
      </c>
      <c r="AE22" s="106"/>
      <c r="AF22" s="116">
        <v>4626538634</v>
      </c>
    </row>
    <row r="23" spans="1:32" s="104" customFormat="1" ht="15" customHeight="1">
      <c r="A23" s="112" t="s">
        <v>112</v>
      </c>
      <c r="B23" s="111"/>
      <c r="D23" s="114">
        <v>0</v>
      </c>
      <c r="E23" s="106"/>
      <c r="F23" s="114">
        <v>0</v>
      </c>
      <c r="G23" s="106"/>
      <c r="H23" s="114">
        <v>0</v>
      </c>
      <c r="I23" s="140"/>
      <c r="J23" s="114">
        <v>0</v>
      </c>
      <c r="K23" s="106"/>
      <c r="L23" s="114">
        <v>-3147896</v>
      </c>
      <c r="M23" s="140"/>
      <c r="N23" s="114">
        <v>1372433095</v>
      </c>
      <c r="O23" s="106"/>
      <c r="P23" s="114">
        <v>5855907</v>
      </c>
      <c r="Q23" s="106"/>
      <c r="R23" s="114">
        <v>58745231</v>
      </c>
      <c r="S23" s="106"/>
      <c r="T23" s="114">
        <v>0</v>
      </c>
      <c r="U23" s="106"/>
      <c r="V23" s="114">
        <v>65309329</v>
      </c>
      <c r="W23" s="106"/>
      <c r="X23" s="114">
        <v>0</v>
      </c>
      <c r="Y23" s="106"/>
      <c r="Z23" s="114">
        <v>1502343562</v>
      </c>
      <c r="AA23" s="106"/>
      <c r="AB23" s="114">
        <v>1499195666</v>
      </c>
      <c r="AC23" s="106"/>
      <c r="AD23" s="114">
        <v>-4674212</v>
      </c>
      <c r="AE23" s="106"/>
      <c r="AF23" s="114">
        <v>1494521454</v>
      </c>
    </row>
    <row r="24" spans="1:32" s="104" customFormat="1" ht="15" customHeight="1">
      <c r="A24" s="112" t="s">
        <v>111</v>
      </c>
      <c r="B24" s="111"/>
      <c r="D24" s="142">
        <f>SUM(D22:D23)</f>
        <v>0</v>
      </c>
      <c r="E24" s="106"/>
      <c r="F24" s="142">
        <f>SUM(F22:F23)</f>
        <v>0</v>
      </c>
      <c r="G24" s="106"/>
      <c r="H24" s="142">
        <f>SUM(H22:H23)</f>
        <v>0</v>
      </c>
      <c r="J24" s="142">
        <f>SUM(J22:J23)</f>
        <v>0</v>
      </c>
      <c r="K24" s="106"/>
      <c r="L24" s="142">
        <f>SUM(L22:L23)</f>
        <v>4382839409</v>
      </c>
      <c r="N24" s="142">
        <f>SUM(N22:N23)</f>
        <v>1372433095</v>
      </c>
      <c r="O24" s="106"/>
      <c r="P24" s="142">
        <f>SUM(P22:P23)</f>
        <v>5855907</v>
      </c>
      <c r="Q24" s="106"/>
      <c r="R24" s="142">
        <f>SUM(R22:R23)</f>
        <v>58745231</v>
      </c>
      <c r="S24" s="106"/>
      <c r="T24" s="142">
        <f>SUM(T22:T23)</f>
        <v>0</v>
      </c>
      <c r="U24" s="106"/>
      <c r="V24" s="142">
        <f>SUM(V22:V23)</f>
        <v>65309329</v>
      </c>
      <c r="W24" s="106"/>
      <c r="X24" s="142">
        <f>SUM(X22:X23)</f>
        <v>0</v>
      </c>
      <c r="Y24" s="106"/>
      <c r="Z24" s="142">
        <f>SUM(Z22:Z23)</f>
        <v>1502343562</v>
      </c>
      <c r="AA24" s="106"/>
      <c r="AB24" s="142">
        <f>SUM(AB22:AB23)</f>
        <v>5885182971</v>
      </c>
      <c r="AC24" s="106"/>
      <c r="AD24" s="142">
        <f>SUM(AD22:AD23)</f>
        <v>235877117</v>
      </c>
      <c r="AE24" s="106"/>
      <c r="AF24" s="142">
        <f>SUM(AF22:AF23)</f>
        <v>6121060088</v>
      </c>
    </row>
    <row r="25" spans="1:32" s="140" customFormat="1" ht="15" customHeight="1">
      <c r="A25" s="112" t="s">
        <v>309</v>
      </c>
      <c r="B25" s="141"/>
      <c r="D25" s="106"/>
      <c r="E25" s="106"/>
      <c r="F25" s="106"/>
      <c r="G25" s="106"/>
      <c r="H25" s="106"/>
      <c r="J25" s="106"/>
      <c r="K25" s="106"/>
      <c r="L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</row>
    <row r="26" spans="1:32" s="140" customFormat="1" ht="15" customHeight="1">
      <c r="A26" s="112" t="s">
        <v>308</v>
      </c>
      <c r="B26" s="141"/>
      <c r="D26" s="106"/>
      <c r="E26" s="106"/>
      <c r="F26" s="106"/>
      <c r="G26" s="106"/>
      <c r="H26" s="106"/>
      <c r="J26" s="106"/>
      <c r="K26" s="106"/>
      <c r="L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2" s="104" customFormat="1" ht="15" customHeight="1">
      <c r="A27" s="112" t="s">
        <v>307</v>
      </c>
      <c r="B27" s="111"/>
      <c r="D27" s="106">
        <v>0</v>
      </c>
      <c r="E27" s="106"/>
      <c r="F27" s="106">
        <v>0</v>
      </c>
      <c r="G27" s="106"/>
      <c r="H27" s="106">
        <v>0</v>
      </c>
      <c r="J27" s="106">
        <v>0</v>
      </c>
      <c r="K27" s="106"/>
      <c r="L27" s="106">
        <v>0</v>
      </c>
      <c r="N27" s="106">
        <v>0</v>
      </c>
      <c r="O27" s="106"/>
      <c r="P27" s="106">
        <v>0</v>
      </c>
      <c r="Q27" s="107"/>
      <c r="R27" s="106">
        <v>0</v>
      </c>
      <c r="S27" s="107"/>
      <c r="T27" s="106">
        <v>0</v>
      </c>
      <c r="U27" s="106"/>
      <c r="V27" s="106">
        <v>0</v>
      </c>
      <c r="W27" s="106"/>
      <c r="X27" s="106">
        <v>-2340473927</v>
      </c>
      <c r="Y27" s="107"/>
      <c r="Z27" s="106">
        <v>-2340473927</v>
      </c>
      <c r="AA27" s="107"/>
      <c r="AB27" s="106">
        <v>-2340473927</v>
      </c>
      <c r="AC27" s="106"/>
      <c r="AD27" s="106">
        <v>623638531</v>
      </c>
      <c r="AE27" s="106"/>
      <c r="AF27" s="106">
        <v>-1716835396</v>
      </c>
    </row>
    <row r="28" spans="1:32" s="104" customFormat="1" ht="15" customHeight="1">
      <c r="A28" s="112" t="s">
        <v>306</v>
      </c>
      <c r="B28" s="111"/>
      <c r="D28" s="106"/>
      <c r="E28" s="106"/>
      <c r="F28" s="106"/>
      <c r="G28" s="106"/>
      <c r="H28" s="106"/>
      <c r="J28" s="106"/>
      <c r="K28" s="106"/>
      <c r="L28" s="106"/>
      <c r="N28" s="106"/>
      <c r="O28" s="106"/>
      <c r="P28" s="106"/>
      <c r="Q28" s="107"/>
      <c r="R28" s="106"/>
      <c r="S28" s="107"/>
      <c r="T28" s="106"/>
      <c r="U28" s="106"/>
      <c r="V28" s="106"/>
      <c r="W28" s="106"/>
      <c r="X28" s="106"/>
      <c r="Y28" s="107"/>
      <c r="Z28" s="106"/>
      <c r="AA28" s="107"/>
      <c r="AB28" s="106"/>
      <c r="AC28" s="106"/>
      <c r="AD28" s="106"/>
      <c r="AE28" s="106"/>
      <c r="AF28" s="106"/>
    </row>
    <row r="29" spans="1:32" s="104" customFormat="1" ht="15" customHeight="1">
      <c r="A29" s="112" t="s">
        <v>305</v>
      </c>
      <c r="B29" s="111"/>
      <c r="D29" s="106">
        <v>0</v>
      </c>
      <c r="E29" s="106"/>
      <c r="F29" s="106">
        <v>0</v>
      </c>
      <c r="G29" s="106"/>
      <c r="H29" s="106">
        <v>0</v>
      </c>
      <c r="J29" s="106">
        <v>0</v>
      </c>
      <c r="K29" s="106"/>
      <c r="L29" s="106">
        <v>0</v>
      </c>
      <c r="N29" s="106">
        <v>0</v>
      </c>
      <c r="O29" s="106"/>
      <c r="P29" s="106">
        <v>0</v>
      </c>
      <c r="Q29" s="107"/>
      <c r="R29" s="106">
        <v>0</v>
      </c>
      <c r="S29" s="107"/>
      <c r="T29" s="106">
        <v>0</v>
      </c>
      <c r="U29" s="106"/>
      <c r="V29" s="106">
        <v>0</v>
      </c>
      <c r="W29" s="106"/>
      <c r="X29" s="106">
        <v>0</v>
      </c>
      <c r="Y29" s="107"/>
      <c r="Z29" s="106">
        <v>0</v>
      </c>
      <c r="AA29" s="107"/>
      <c r="AB29" s="106">
        <v>0</v>
      </c>
      <c r="AC29" s="106"/>
      <c r="AD29" s="106">
        <v>-66586442</v>
      </c>
      <c r="AE29" s="106"/>
      <c r="AF29" s="106">
        <v>-66586442</v>
      </c>
    </row>
    <row r="30" spans="1:32" s="104" customFormat="1" ht="15" customHeight="1" thickBot="1">
      <c r="A30" s="109" t="s">
        <v>233</v>
      </c>
      <c r="B30" s="111"/>
      <c r="D30" s="110">
        <f>SUM(D14:D29)-D24</f>
        <v>1545458883</v>
      </c>
      <c r="E30" s="106"/>
      <c r="F30" s="110">
        <f>SUM(F14:F29)-F24</f>
        <v>20022497644</v>
      </c>
      <c r="G30" s="106"/>
      <c r="H30" s="110">
        <f>SUM(H14:H29)-H24</f>
        <v>305000325</v>
      </c>
      <c r="J30" s="110">
        <f>SUM(J14:J29)-J24</f>
        <v>155339141</v>
      </c>
      <c r="K30" s="106"/>
      <c r="L30" s="110">
        <f>SUM(L14:L29)-L24</f>
        <v>9003545079</v>
      </c>
      <c r="N30" s="110">
        <f>SUM(N14:N29)-N24</f>
        <v>1372254087</v>
      </c>
      <c r="O30" s="106"/>
      <c r="P30" s="110">
        <f>SUM(P14:P29)-P24</f>
        <v>1955482986</v>
      </c>
      <c r="Q30" s="106"/>
      <c r="R30" s="110">
        <f>SUM(R14:R29)-R24</f>
        <v>-110055942</v>
      </c>
      <c r="S30" s="106"/>
      <c r="T30" s="110">
        <f>SUM(T14:T29)-T24</f>
        <v>0</v>
      </c>
      <c r="U30" s="106"/>
      <c r="V30" s="110">
        <f>SUM(V14:V29)-V24</f>
        <v>86143604</v>
      </c>
      <c r="W30" s="106"/>
      <c r="X30" s="110">
        <f>SUM(X14:X29)-X24</f>
        <v>-2340473927</v>
      </c>
      <c r="Y30" s="107"/>
      <c r="Z30" s="110">
        <f>SUM(Z14:Z29)-Z24</f>
        <v>963350808</v>
      </c>
      <c r="AA30" s="107"/>
      <c r="AB30" s="110">
        <f>SUM(AB14:AB29)-AB24</f>
        <v>31995191880</v>
      </c>
      <c r="AC30" s="106"/>
      <c r="AD30" s="110">
        <f>SUM(AD14:AD29)-AD24</f>
        <v>1422037390</v>
      </c>
      <c r="AE30" s="106"/>
      <c r="AF30" s="110">
        <f>SUM(AF14:AF29)-AF24</f>
        <v>33417229270</v>
      </c>
    </row>
    <row r="31" spans="2:3" ht="15" customHeight="1" thickTop="1">
      <c r="B31" s="101"/>
      <c r="C31" s="101"/>
    </row>
    <row r="32" spans="1:3" ht="15" customHeight="1">
      <c r="A32" s="104" t="s">
        <v>0</v>
      </c>
      <c r="B32" s="101"/>
      <c r="C32" s="101"/>
    </row>
    <row r="33" spans="1:3" s="100" customFormat="1" ht="15" customHeight="1">
      <c r="A33" s="104"/>
      <c r="B33" s="101"/>
      <c r="C33" s="101"/>
    </row>
    <row r="34" spans="1:3" s="100" customFormat="1" ht="15" customHeight="1">
      <c r="A34" s="104"/>
      <c r="B34" s="101"/>
      <c r="C34" s="101"/>
    </row>
    <row r="35" spans="1:3" s="100" customFormat="1" ht="15" customHeight="1">
      <c r="A35" s="104"/>
      <c r="B35" s="101"/>
      <c r="C35" s="101"/>
    </row>
    <row r="36" spans="1:3" s="100" customFormat="1" ht="15" customHeight="1">
      <c r="A36" s="104"/>
      <c r="B36" s="101"/>
      <c r="C36" s="101"/>
    </row>
    <row r="37" spans="1:3" s="100" customFormat="1" ht="15" customHeight="1">
      <c r="A37" s="104"/>
      <c r="B37" s="101"/>
      <c r="C37" s="101"/>
    </row>
    <row r="38" spans="1:3" s="100" customFormat="1" ht="15" customHeight="1">
      <c r="A38" s="104"/>
      <c r="B38" s="101"/>
      <c r="C38" s="101"/>
    </row>
    <row r="39" spans="1:3" s="100" customFormat="1" ht="15" customHeight="1">
      <c r="A39" s="104"/>
      <c r="B39" s="101"/>
      <c r="C39" s="101"/>
    </row>
    <row r="40" spans="1:3" s="100" customFormat="1" ht="15" customHeight="1">
      <c r="A40" s="104"/>
      <c r="B40" s="101"/>
      <c r="C40" s="101"/>
    </row>
    <row r="41" spans="1:3" s="100" customFormat="1" ht="15" customHeight="1">
      <c r="A41" s="104"/>
      <c r="B41" s="101"/>
      <c r="C41" s="101"/>
    </row>
    <row r="42" spans="1:3" s="100" customFormat="1" ht="15" customHeight="1">
      <c r="A42" s="104"/>
      <c r="B42" s="101"/>
      <c r="C42" s="101"/>
    </row>
    <row r="43" spans="1:3" s="100" customFormat="1" ht="15" customHeight="1">
      <c r="A43" s="104"/>
      <c r="B43" s="101"/>
      <c r="C43" s="101"/>
    </row>
    <row r="44" spans="1:3" s="100" customFormat="1" ht="15" customHeight="1">
      <c r="A44" s="104"/>
      <c r="B44" s="101"/>
      <c r="C44" s="101"/>
    </row>
    <row r="45" spans="1:3" s="100" customFormat="1" ht="15" customHeight="1">
      <c r="A45" s="104"/>
      <c r="B45" s="101"/>
      <c r="C45" s="101"/>
    </row>
    <row r="46" spans="1:3" s="100" customFormat="1" ht="15" customHeight="1">
      <c r="A46" s="104"/>
      <c r="B46" s="101"/>
      <c r="C46" s="101"/>
    </row>
    <row r="47" spans="1:3" s="100" customFormat="1" ht="15" customHeight="1">
      <c r="A47" s="104"/>
      <c r="B47" s="101"/>
      <c r="C47" s="101"/>
    </row>
    <row r="48" spans="1:3" s="100" customFormat="1" ht="15" customHeight="1">
      <c r="A48" s="104"/>
      <c r="B48" s="101"/>
      <c r="C48" s="101"/>
    </row>
    <row r="49" spans="1:3" ht="15" customHeight="1">
      <c r="A49" s="104"/>
      <c r="B49" s="101"/>
      <c r="C49" s="101"/>
    </row>
    <row r="50" spans="1:3" ht="15" customHeight="1">
      <c r="A50" s="104"/>
      <c r="B50" s="101"/>
      <c r="C50" s="101"/>
    </row>
    <row r="51" spans="1:32" ht="15" customHeight="1">
      <c r="A51" s="104"/>
      <c r="B51" s="101"/>
      <c r="C51" s="101"/>
      <c r="AF51" s="139">
        <v>6</v>
      </c>
    </row>
    <row r="52" spans="1:29" s="137" customFormat="1" ht="15" customHeight="1">
      <c r="A52" s="109" t="s">
        <v>39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C52" s="151"/>
    </row>
    <row r="53" spans="1:29" s="137" customFormat="1" ht="15" customHeight="1">
      <c r="A53" s="109" t="s">
        <v>304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</row>
    <row r="54" spans="1:29" s="137" customFormat="1" ht="15" customHeight="1">
      <c r="A54" s="109" t="s">
        <v>37</v>
      </c>
      <c r="AC54" s="150"/>
    </row>
    <row r="55" spans="4:32" s="137" customFormat="1" ht="15" customHeight="1">
      <c r="D55" s="149"/>
      <c r="E55" s="149"/>
      <c r="F55" s="149"/>
      <c r="G55" s="128"/>
      <c r="H55" s="149"/>
      <c r="I55" s="149"/>
      <c r="J55" s="149"/>
      <c r="K55" s="149"/>
      <c r="L55" s="149"/>
      <c r="M55" s="149"/>
      <c r="N55" s="149"/>
      <c r="O55" s="128"/>
      <c r="P55" s="149"/>
      <c r="Q55" s="128"/>
      <c r="R55" s="149"/>
      <c r="S55" s="128"/>
      <c r="T55" s="128"/>
      <c r="U55" s="128"/>
      <c r="V55" s="128"/>
      <c r="W55" s="128"/>
      <c r="X55" s="128"/>
      <c r="Y55" s="128"/>
      <c r="Z55" s="128"/>
      <c r="AA55" s="128"/>
      <c r="AC55" s="128"/>
      <c r="AF55" s="148" t="s">
        <v>36</v>
      </c>
    </row>
    <row r="56" spans="4:34" ht="15" customHeight="1">
      <c r="D56" s="135" t="s">
        <v>35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0"/>
      <c r="AH56" s="130"/>
    </row>
    <row r="57" spans="4:31" ht="15" customHeight="1">
      <c r="D57" s="134" t="s">
        <v>159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3"/>
      <c r="AD57" s="133"/>
      <c r="AE57" s="147"/>
    </row>
    <row r="58" spans="4:29" ht="15" customHeight="1">
      <c r="D58" s="127"/>
      <c r="E58" s="127"/>
      <c r="F58" s="127"/>
      <c r="G58" s="127"/>
      <c r="I58" s="130"/>
      <c r="J58" s="130"/>
      <c r="K58" s="130"/>
      <c r="L58" s="130"/>
      <c r="M58" s="130"/>
      <c r="N58" s="134" t="s">
        <v>268</v>
      </c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3"/>
      <c r="AB58" s="133"/>
      <c r="AC58" s="130"/>
    </row>
    <row r="59" spans="4:31" ht="15" customHeight="1">
      <c r="D59" s="127"/>
      <c r="E59" s="127"/>
      <c r="F59" s="127"/>
      <c r="G59" s="127"/>
      <c r="I59" s="130"/>
      <c r="J59" s="130"/>
      <c r="K59" s="130"/>
      <c r="L59" s="130"/>
      <c r="M59" s="130"/>
      <c r="N59" s="124" t="s">
        <v>267</v>
      </c>
      <c r="O59" s="130"/>
      <c r="P59" s="130"/>
      <c r="Q59" s="130"/>
      <c r="R59" s="127" t="s">
        <v>303</v>
      </c>
      <c r="S59" s="130"/>
      <c r="T59" s="130"/>
      <c r="U59" s="127"/>
      <c r="V59" s="127" t="s">
        <v>302</v>
      </c>
      <c r="W59" s="127"/>
      <c r="X59" s="118"/>
      <c r="Y59" s="127"/>
      <c r="Z59" s="127"/>
      <c r="AA59" s="146"/>
      <c r="AC59" s="146"/>
      <c r="AD59" s="119" t="s">
        <v>301</v>
      </c>
      <c r="AE59" s="146"/>
    </row>
    <row r="60" spans="4:31" ht="15" customHeight="1">
      <c r="D60" s="127"/>
      <c r="E60" s="127"/>
      <c r="F60" s="127"/>
      <c r="G60" s="127"/>
      <c r="N60" s="131" t="s">
        <v>266</v>
      </c>
      <c r="R60" s="119" t="s">
        <v>300</v>
      </c>
      <c r="V60" s="119" t="s">
        <v>299</v>
      </c>
      <c r="X60" s="119" t="s">
        <v>298</v>
      </c>
      <c r="Y60" s="127"/>
      <c r="Z60" s="127"/>
      <c r="AA60" s="146"/>
      <c r="AB60" s="123"/>
      <c r="AC60" s="146"/>
      <c r="AD60" s="127" t="s">
        <v>289</v>
      </c>
      <c r="AE60" s="146"/>
    </row>
    <row r="61" spans="2:32" s="118" customFormat="1" ht="15" customHeight="1">
      <c r="B61" s="137"/>
      <c r="C61" s="137"/>
      <c r="D61" s="124"/>
      <c r="E61" s="124"/>
      <c r="F61" s="128"/>
      <c r="G61" s="128"/>
      <c r="J61" s="120"/>
      <c r="K61" s="120" t="s">
        <v>163</v>
      </c>
      <c r="L61" s="120"/>
      <c r="N61" s="129" t="s">
        <v>265</v>
      </c>
      <c r="O61" s="128"/>
      <c r="P61" s="124"/>
      <c r="Q61" s="130"/>
      <c r="R61" s="119" t="s">
        <v>297</v>
      </c>
      <c r="S61" s="119"/>
      <c r="T61" s="127" t="s">
        <v>264</v>
      </c>
      <c r="U61" s="127"/>
      <c r="V61" s="119" t="s">
        <v>250</v>
      </c>
      <c r="W61" s="127"/>
      <c r="X61" s="118" t="s">
        <v>296</v>
      </c>
      <c r="Y61" s="127"/>
      <c r="Z61" s="126" t="s">
        <v>263</v>
      </c>
      <c r="AA61" s="127"/>
      <c r="AB61" s="123" t="s">
        <v>295</v>
      </c>
      <c r="AC61" s="127"/>
      <c r="AD61" s="124" t="s">
        <v>294</v>
      </c>
      <c r="AE61" s="127"/>
      <c r="AF61" s="127"/>
    </row>
    <row r="62" spans="2:32" s="118" customFormat="1" ht="15" customHeight="1">
      <c r="B62" s="144"/>
      <c r="C62" s="144"/>
      <c r="D62" s="123" t="s">
        <v>262</v>
      </c>
      <c r="E62" s="124"/>
      <c r="F62" s="124"/>
      <c r="G62" s="124"/>
      <c r="H62" s="124" t="s">
        <v>293</v>
      </c>
      <c r="J62" s="123" t="s">
        <v>261</v>
      </c>
      <c r="N62" s="118" t="s">
        <v>260</v>
      </c>
      <c r="O62" s="124"/>
      <c r="P62" s="124" t="s">
        <v>259</v>
      </c>
      <c r="Q62" s="127"/>
      <c r="R62" s="127" t="s">
        <v>292</v>
      </c>
      <c r="S62" s="119"/>
      <c r="T62" s="119" t="s">
        <v>258</v>
      </c>
      <c r="U62" s="119"/>
      <c r="V62" s="119" t="s">
        <v>291</v>
      </c>
      <c r="W62" s="119"/>
      <c r="X62" s="127" t="s">
        <v>290</v>
      </c>
      <c r="Y62" s="119"/>
      <c r="Z62" s="126" t="s">
        <v>257</v>
      </c>
      <c r="AA62" s="119"/>
      <c r="AB62" s="124" t="s">
        <v>289</v>
      </c>
      <c r="AC62" s="123"/>
      <c r="AD62" s="124" t="s">
        <v>288</v>
      </c>
      <c r="AE62" s="123"/>
      <c r="AF62" s="123" t="s">
        <v>256</v>
      </c>
    </row>
    <row r="63" spans="2:32" s="118" customFormat="1" ht="15" customHeight="1">
      <c r="B63" s="144"/>
      <c r="C63" s="144"/>
      <c r="D63" s="123" t="s">
        <v>255</v>
      </c>
      <c r="E63" s="124"/>
      <c r="F63" s="123" t="s">
        <v>254</v>
      </c>
      <c r="G63" s="124"/>
      <c r="H63" s="123" t="s">
        <v>287</v>
      </c>
      <c r="J63" s="118" t="s">
        <v>253</v>
      </c>
      <c r="K63" s="124"/>
      <c r="L63" s="123"/>
      <c r="N63" s="118" t="s">
        <v>252</v>
      </c>
      <c r="O63" s="124"/>
      <c r="P63" s="123" t="s">
        <v>251</v>
      </c>
      <c r="Q63" s="119"/>
      <c r="R63" s="119" t="s">
        <v>286</v>
      </c>
      <c r="S63" s="119"/>
      <c r="T63" s="119" t="s">
        <v>242</v>
      </c>
      <c r="U63" s="119"/>
      <c r="V63" s="119" t="s">
        <v>285</v>
      </c>
      <c r="W63" s="119"/>
      <c r="X63" s="118" t="s">
        <v>284</v>
      </c>
      <c r="Y63" s="119"/>
      <c r="Z63" s="126" t="s">
        <v>250</v>
      </c>
      <c r="AA63" s="119"/>
      <c r="AB63" s="123" t="s">
        <v>283</v>
      </c>
      <c r="AC63" s="123"/>
      <c r="AD63" s="124" t="s">
        <v>282</v>
      </c>
      <c r="AE63" s="123"/>
      <c r="AF63" s="123" t="s">
        <v>250</v>
      </c>
    </row>
    <row r="64" spans="2:32" s="118" customFormat="1" ht="15" customHeight="1">
      <c r="B64" s="145"/>
      <c r="C64" s="144"/>
      <c r="D64" s="120" t="s">
        <v>249</v>
      </c>
      <c r="E64" s="124"/>
      <c r="F64" s="120" t="s">
        <v>248</v>
      </c>
      <c r="G64" s="124"/>
      <c r="H64" s="120" t="s">
        <v>281</v>
      </c>
      <c r="J64" s="120" t="s">
        <v>247</v>
      </c>
      <c r="K64" s="124"/>
      <c r="L64" s="120" t="s">
        <v>246</v>
      </c>
      <c r="N64" s="125" t="s">
        <v>245</v>
      </c>
      <c r="O64" s="124"/>
      <c r="P64" s="120" t="s">
        <v>244</v>
      </c>
      <c r="Q64" s="119"/>
      <c r="R64" s="122" t="s">
        <v>280</v>
      </c>
      <c r="S64" s="119"/>
      <c r="T64" s="122" t="s">
        <v>243</v>
      </c>
      <c r="U64" s="127"/>
      <c r="V64" s="122" t="s">
        <v>279</v>
      </c>
      <c r="W64" s="127"/>
      <c r="X64" s="122" t="s">
        <v>278</v>
      </c>
      <c r="Y64" s="119"/>
      <c r="Z64" s="121" t="s">
        <v>242</v>
      </c>
      <c r="AA64" s="119"/>
      <c r="AB64" s="120" t="s">
        <v>277</v>
      </c>
      <c r="AC64" s="124"/>
      <c r="AD64" s="120" t="s">
        <v>276</v>
      </c>
      <c r="AE64" s="124"/>
      <c r="AF64" s="120" t="s">
        <v>242</v>
      </c>
    </row>
    <row r="65" spans="1:32" s="104" customFormat="1" ht="15" customHeight="1">
      <c r="A65" s="109" t="s">
        <v>233</v>
      </c>
      <c r="B65" s="143"/>
      <c r="C65" s="143"/>
      <c r="D65" s="106">
        <v>1545458883</v>
      </c>
      <c r="E65" s="106"/>
      <c r="F65" s="106">
        <v>20022497644</v>
      </c>
      <c r="G65" s="106"/>
      <c r="H65" s="106">
        <v>305000325</v>
      </c>
      <c r="J65" s="106">
        <v>155339141</v>
      </c>
      <c r="K65" s="106"/>
      <c r="L65" s="106">
        <v>9003545079</v>
      </c>
      <c r="N65" s="106">
        <v>1372254087</v>
      </c>
      <c r="O65" s="106"/>
      <c r="P65" s="106">
        <v>1955482986</v>
      </c>
      <c r="Q65" s="107"/>
      <c r="R65" s="106">
        <v>-110055942</v>
      </c>
      <c r="S65" s="107"/>
      <c r="T65" s="106">
        <v>0</v>
      </c>
      <c r="U65" s="106"/>
      <c r="V65" s="106">
        <v>86143604</v>
      </c>
      <c r="W65" s="106"/>
      <c r="X65" s="106">
        <v>-2340473927</v>
      </c>
      <c r="Y65" s="107"/>
      <c r="Z65" s="106">
        <f>SUM(N65:X65)</f>
        <v>963350808</v>
      </c>
      <c r="AA65" s="107"/>
      <c r="AB65" s="106">
        <f>SUM(D65:L65,Z65)</f>
        <v>31995191880</v>
      </c>
      <c r="AC65" s="106"/>
      <c r="AD65" s="106">
        <v>1422037390</v>
      </c>
      <c r="AE65" s="106"/>
      <c r="AF65" s="106">
        <f>SUM(AB65:AD65)</f>
        <v>33417229270</v>
      </c>
    </row>
    <row r="66" spans="1:32" s="104" customFormat="1" ht="15" customHeight="1">
      <c r="A66" s="112" t="s">
        <v>232</v>
      </c>
      <c r="B66" s="111"/>
      <c r="D66" s="106">
        <v>0</v>
      </c>
      <c r="E66" s="106"/>
      <c r="F66" s="106">
        <v>0</v>
      </c>
      <c r="G66" s="106"/>
      <c r="H66" s="106">
        <v>0</v>
      </c>
      <c r="J66" s="106">
        <v>0</v>
      </c>
      <c r="K66" s="106"/>
      <c r="L66" s="106">
        <v>-1699996203</v>
      </c>
      <c r="N66" s="106">
        <v>0</v>
      </c>
      <c r="O66" s="106"/>
      <c r="P66" s="106">
        <v>0</v>
      </c>
      <c r="Q66" s="106"/>
      <c r="R66" s="106">
        <v>0</v>
      </c>
      <c r="S66" s="106"/>
      <c r="T66" s="106">
        <v>0</v>
      </c>
      <c r="U66" s="106"/>
      <c r="V66" s="106">
        <v>0</v>
      </c>
      <c r="W66" s="106"/>
      <c r="X66" s="106">
        <v>0</v>
      </c>
      <c r="Y66" s="106"/>
      <c r="Z66" s="106">
        <f>SUM(N66:X66)</f>
        <v>0</v>
      </c>
      <c r="AA66" s="106"/>
      <c r="AB66" s="106">
        <f>SUM(D66:L66,Z66)</f>
        <v>-1699996203</v>
      </c>
      <c r="AC66" s="106"/>
      <c r="AD66" s="106">
        <v>0</v>
      </c>
      <c r="AE66" s="106"/>
      <c r="AF66" s="106">
        <f>SUM(AB66:AD66)</f>
        <v>-1699996203</v>
      </c>
    </row>
    <row r="67" spans="1:32" s="104" customFormat="1" ht="15" customHeight="1">
      <c r="A67" s="112" t="s">
        <v>231</v>
      </c>
      <c r="B67" s="143"/>
      <c r="C67" s="143"/>
      <c r="D67" s="106">
        <v>0</v>
      </c>
      <c r="E67" s="106"/>
      <c r="F67" s="106">
        <v>0</v>
      </c>
      <c r="G67" s="106"/>
      <c r="H67" s="106">
        <v>0</v>
      </c>
      <c r="J67" s="106">
        <v>14661336</v>
      </c>
      <c r="K67" s="106"/>
      <c r="L67" s="106">
        <v>-14661336</v>
      </c>
      <c r="N67" s="106">
        <v>0</v>
      </c>
      <c r="O67" s="106"/>
      <c r="P67" s="106">
        <v>0</v>
      </c>
      <c r="Q67" s="107"/>
      <c r="R67" s="106">
        <v>0</v>
      </c>
      <c r="S67" s="107"/>
      <c r="T67" s="106">
        <v>0</v>
      </c>
      <c r="U67" s="106"/>
      <c r="V67" s="106">
        <v>0</v>
      </c>
      <c r="W67" s="106"/>
      <c r="X67" s="106">
        <v>0</v>
      </c>
      <c r="Y67" s="107"/>
      <c r="Z67" s="106">
        <f>SUM(N67:X67)</f>
        <v>0</v>
      </c>
      <c r="AA67" s="107"/>
      <c r="AB67" s="106">
        <f>SUM(D67:L67,Z67)</f>
        <v>0</v>
      </c>
      <c r="AC67" s="106"/>
      <c r="AD67" s="106">
        <v>0</v>
      </c>
      <c r="AE67" s="106"/>
      <c r="AF67" s="106">
        <f>SUM(AB67:AD67)</f>
        <v>0</v>
      </c>
    </row>
    <row r="68" spans="1:32" s="104" customFormat="1" ht="15" customHeight="1">
      <c r="A68" s="112" t="s">
        <v>126</v>
      </c>
      <c r="B68" s="111"/>
      <c r="D68" s="116">
        <v>0</v>
      </c>
      <c r="E68" s="106"/>
      <c r="F68" s="116">
        <v>0</v>
      </c>
      <c r="G68" s="106"/>
      <c r="H68" s="116">
        <v>0</v>
      </c>
      <c r="J68" s="116">
        <v>0</v>
      </c>
      <c r="K68" s="106"/>
      <c r="L68" s="116">
        <v>7936947120</v>
      </c>
      <c r="N68" s="116">
        <v>0</v>
      </c>
      <c r="O68" s="106"/>
      <c r="P68" s="116">
        <v>0</v>
      </c>
      <c r="Q68" s="107"/>
      <c r="R68" s="116">
        <v>0</v>
      </c>
      <c r="S68" s="107"/>
      <c r="T68" s="116">
        <v>0</v>
      </c>
      <c r="U68" s="106"/>
      <c r="V68" s="116">
        <v>0</v>
      </c>
      <c r="W68" s="106"/>
      <c r="X68" s="116">
        <v>0</v>
      </c>
      <c r="Y68" s="107"/>
      <c r="Z68" s="116">
        <f>SUM(N68:X68)</f>
        <v>0</v>
      </c>
      <c r="AA68" s="107"/>
      <c r="AB68" s="116">
        <f>SUM(D68:L68,Z68)</f>
        <v>7936947120</v>
      </c>
      <c r="AC68" s="106"/>
      <c r="AD68" s="116">
        <v>315286657</v>
      </c>
      <c r="AE68" s="106"/>
      <c r="AF68" s="116">
        <f>SUM(AB68:AD68)</f>
        <v>8252233777</v>
      </c>
    </row>
    <row r="69" spans="1:32" s="104" customFormat="1" ht="15" customHeight="1">
      <c r="A69" s="112" t="s">
        <v>112</v>
      </c>
      <c r="B69" s="111"/>
      <c r="D69" s="114">
        <v>0</v>
      </c>
      <c r="E69" s="106"/>
      <c r="F69" s="114">
        <v>0</v>
      </c>
      <c r="G69" s="106"/>
      <c r="H69" s="114">
        <v>0</v>
      </c>
      <c r="I69" s="140"/>
      <c r="J69" s="114">
        <v>0</v>
      </c>
      <c r="K69" s="106"/>
      <c r="L69" s="114">
        <v>-144028461</v>
      </c>
      <c r="M69" s="140"/>
      <c r="N69" s="114">
        <v>-1367356128</v>
      </c>
      <c r="O69" s="106"/>
      <c r="P69" s="114">
        <v>632633745</v>
      </c>
      <c r="Q69" s="106"/>
      <c r="R69" s="114">
        <v>-34410371</v>
      </c>
      <c r="S69" s="106"/>
      <c r="T69" s="114">
        <v>0</v>
      </c>
      <c r="U69" s="106"/>
      <c r="V69" s="114">
        <v>130356011</v>
      </c>
      <c r="W69" s="106"/>
      <c r="X69" s="114">
        <v>0</v>
      </c>
      <c r="Y69" s="106"/>
      <c r="Z69" s="114">
        <f>SUM(N69:X69)</f>
        <v>-638776743</v>
      </c>
      <c r="AA69" s="106"/>
      <c r="AB69" s="114">
        <f>SUM(D69:L69,Z69)</f>
        <v>-782805204</v>
      </c>
      <c r="AC69" s="106"/>
      <c r="AD69" s="114">
        <v>-2062402</v>
      </c>
      <c r="AE69" s="106"/>
      <c r="AF69" s="114">
        <f>SUM(AB69:AD69)</f>
        <v>-784867606</v>
      </c>
    </row>
    <row r="70" spans="1:32" s="104" customFormat="1" ht="15" customHeight="1">
      <c r="A70" s="112" t="s">
        <v>111</v>
      </c>
      <c r="B70" s="111"/>
      <c r="D70" s="142">
        <f>SUM(D68:D69)</f>
        <v>0</v>
      </c>
      <c r="E70" s="106"/>
      <c r="F70" s="142">
        <f>SUM(F68:F69)</f>
        <v>0</v>
      </c>
      <c r="G70" s="106"/>
      <c r="H70" s="142">
        <f>SUM(H68:H69)</f>
        <v>0</v>
      </c>
      <c r="J70" s="142">
        <f>SUM(J68:J69)</f>
        <v>0</v>
      </c>
      <c r="K70" s="106"/>
      <c r="L70" s="142">
        <f>SUM(L68:L69)</f>
        <v>7792918659</v>
      </c>
      <c r="N70" s="142">
        <f>SUM(N68:N69)</f>
        <v>-1367356128</v>
      </c>
      <c r="O70" s="106"/>
      <c r="P70" s="142">
        <f>SUM(P68:P69)</f>
        <v>632633745</v>
      </c>
      <c r="Q70" s="106"/>
      <c r="R70" s="142">
        <f>SUM(R68:R69)</f>
        <v>-34410371</v>
      </c>
      <c r="S70" s="106"/>
      <c r="T70" s="142">
        <f>SUM(T68:T69)</f>
        <v>0</v>
      </c>
      <c r="U70" s="106"/>
      <c r="V70" s="142">
        <f>SUM(V68:V69)</f>
        <v>130356011</v>
      </c>
      <c r="W70" s="106"/>
      <c r="X70" s="142">
        <f>SUM(X68:X69)</f>
        <v>0</v>
      </c>
      <c r="Y70" s="106"/>
      <c r="Z70" s="142">
        <f>SUM(Z68:Z69)</f>
        <v>-638776743</v>
      </c>
      <c r="AA70" s="106"/>
      <c r="AB70" s="142">
        <f>SUM(AB68:AB69)</f>
        <v>7154141916</v>
      </c>
      <c r="AC70" s="106"/>
      <c r="AD70" s="142">
        <f>SUM(AD68:AD69)</f>
        <v>313224255</v>
      </c>
      <c r="AE70" s="106"/>
      <c r="AF70" s="142">
        <f>SUM(AF68:AF69)</f>
        <v>7467366171</v>
      </c>
    </row>
    <row r="71" spans="1:32" s="104" customFormat="1" ht="15" customHeight="1">
      <c r="A71" s="112" t="s">
        <v>275</v>
      </c>
      <c r="B71" s="111"/>
      <c r="D71" s="106"/>
      <c r="E71" s="106"/>
      <c r="F71" s="106"/>
      <c r="G71" s="106"/>
      <c r="H71" s="106"/>
      <c r="J71" s="106"/>
      <c r="K71" s="106"/>
      <c r="L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</row>
    <row r="72" spans="1:32" s="104" customFormat="1" ht="15" customHeight="1">
      <c r="A72" s="112" t="s">
        <v>274</v>
      </c>
      <c r="B72" s="111"/>
      <c r="D72" s="106">
        <v>0</v>
      </c>
      <c r="E72" s="106"/>
      <c r="F72" s="106">
        <v>0</v>
      </c>
      <c r="G72" s="106"/>
      <c r="H72" s="106">
        <v>0</v>
      </c>
      <c r="J72" s="106">
        <v>0</v>
      </c>
      <c r="K72" s="106"/>
      <c r="L72" s="106">
        <v>0</v>
      </c>
      <c r="N72" s="106">
        <v>0</v>
      </c>
      <c r="O72" s="106"/>
      <c r="P72" s="106">
        <v>0</v>
      </c>
      <c r="Q72" s="106"/>
      <c r="R72" s="106">
        <v>0</v>
      </c>
      <c r="S72" s="106"/>
      <c r="T72" s="106">
        <v>0</v>
      </c>
      <c r="U72" s="106"/>
      <c r="V72" s="106">
        <v>-5847717</v>
      </c>
      <c r="W72" s="106"/>
      <c r="X72" s="106">
        <v>0</v>
      </c>
      <c r="Y72" s="106"/>
      <c r="Z72" s="106">
        <f>SUM(N72:X72)</f>
        <v>-5847717</v>
      </c>
      <c r="AA72" s="106"/>
      <c r="AB72" s="106">
        <f>SUM(D72:L72,Z72)</f>
        <v>-5847717</v>
      </c>
      <c r="AC72" s="106"/>
      <c r="AD72" s="106">
        <v>0</v>
      </c>
      <c r="AE72" s="106"/>
      <c r="AF72" s="106">
        <f>SUM(AB72:AD72)</f>
        <v>-5847717</v>
      </c>
    </row>
    <row r="73" spans="1:32" s="140" customFormat="1" ht="15" customHeight="1">
      <c r="A73" s="112" t="s">
        <v>273</v>
      </c>
      <c r="B73" s="141"/>
      <c r="D73" s="106"/>
      <c r="E73" s="106"/>
      <c r="F73" s="106"/>
      <c r="G73" s="106"/>
      <c r="H73" s="106"/>
      <c r="J73" s="106"/>
      <c r="K73" s="106"/>
      <c r="L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</row>
    <row r="74" spans="1:32" s="104" customFormat="1" ht="15" customHeight="1">
      <c r="A74" s="112" t="s">
        <v>272</v>
      </c>
      <c r="B74" s="111"/>
      <c r="D74" s="106">
        <v>0</v>
      </c>
      <c r="E74" s="106"/>
      <c r="F74" s="106">
        <v>0</v>
      </c>
      <c r="G74" s="106"/>
      <c r="H74" s="106">
        <v>0</v>
      </c>
      <c r="J74" s="106">
        <v>0</v>
      </c>
      <c r="K74" s="106"/>
      <c r="L74" s="106">
        <v>0</v>
      </c>
      <c r="N74" s="106">
        <v>0</v>
      </c>
      <c r="O74" s="106"/>
      <c r="P74" s="106">
        <v>0</v>
      </c>
      <c r="Q74" s="107"/>
      <c r="R74" s="106">
        <v>0</v>
      </c>
      <c r="S74" s="107"/>
      <c r="T74" s="106">
        <v>0</v>
      </c>
      <c r="U74" s="106"/>
      <c r="V74" s="106">
        <v>0</v>
      </c>
      <c r="W74" s="106"/>
      <c r="X74" s="106">
        <v>-147978244</v>
      </c>
      <c r="Y74" s="107"/>
      <c r="Z74" s="106">
        <f>SUM(N74:X74)</f>
        <v>-147978244</v>
      </c>
      <c r="AA74" s="107"/>
      <c r="AB74" s="106">
        <f>SUM(D74:L74,Z74)</f>
        <v>-147978244</v>
      </c>
      <c r="AC74" s="106"/>
      <c r="AD74" s="106">
        <v>-118566321</v>
      </c>
      <c r="AE74" s="106"/>
      <c r="AF74" s="106">
        <f>SUM(AB74:AD74)</f>
        <v>-266544565</v>
      </c>
    </row>
    <row r="75" spans="1:32" s="104" customFormat="1" ht="15" customHeight="1">
      <c r="A75" s="112" t="s">
        <v>271</v>
      </c>
      <c r="B75" s="111"/>
      <c r="D75" s="106"/>
      <c r="E75" s="106"/>
      <c r="F75" s="106"/>
      <c r="G75" s="106"/>
      <c r="H75" s="106"/>
      <c r="J75" s="106"/>
      <c r="K75" s="106"/>
      <c r="L75" s="106"/>
      <c r="N75" s="106"/>
      <c r="O75" s="106"/>
      <c r="P75" s="106"/>
      <c r="Q75" s="107"/>
      <c r="R75" s="106"/>
      <c r="S75" s="107"/>
      <c r="T75" s="106"/>
      <c r="U75" s="106"/>
      <c r="V75" s="106"/>
      <c r="W75" s="106"/>
      <c r="X75" s="106"/>
      <c r="Y75" s="107"/>
      <c r="Z75" s="106"/>
      <c r="AA75" s="107"/>
      <c r="AB75" s="106"/>
      <c r="AC75" s="106"/>
      <c r="AD75" s="106"/>
      <c r="AE75" s="106"/>
      <c r="AF75" s="106"/>
    </row>
    <row r="76" spans="1:32" s="104" customFormat="1" ht="15" customHeight="1">
      <c r="A76" s="112" t="s">
        <v>270</v>
      </c>
      <c r="B76" s="111"/>
      <c r="D76" s="106">
        <v>0</v>
      </c>
      <c r="E76" s="106"/>
      <c r="F76" s="106">
        <v>0</v>
      </c>
      <c r="G76" s="106"/>
      <c r="H76" s="106">
        <v>0</v>
      </c>
      <c r="J76" s="106">
        <v>0</v>
      </c>
      <c r="K76" s="106"/>
      <c r="L76" s="106">
        <v>0</v>
      </c>
      <c r="N76" s="106">
        <v>0</v>
      </c>
      <c r="O76" s="106"/>
      <c r="P76" s="106">
        <v>0</v>
      </c>
      <c r="Q76" s="107"/>
      <c r="R76" s="106">
        <v>0</v>
      </c>
      <c r="S76" s="107"/>
      <c r="T76" s="106">
        <v>0</v>
      </c>
      <c r="U76" s="106"/>
      <c r="V76" s="106">
        <v>0</v>
      </c>
      <c r="W76" s="106"/>
      <c r="X76" s="106">
        <v>0</v>
      </c>
      <c r="Y76" s="107"/>
      <c r="Z76" s="106">
        <f>SUM(N76:X76)</f>
        <v>0</v>
      </c>
      <c r="AA76" s="107"/>
      <c r="AB76" s="106">
        <f>SUM(D76:L76,Z76)</f>
        <v>0</v>
      </c>
      <c r="AC76" s="106"/>
      <c r="AD76" s="106">
        <v>-85132092</v>
      </c>
      <c r="AE76" s="106"/>
      <c r="AF76" s="106">
        <f>SUM(AB75:AD76)</f>
        <v>-85132092</v>
      </c>
    </row>
    <row r="77" spans="1:32" s="104" customFormat="1" ht="15" customHeight="1" thickBot="1">
      <c r="A77" s="109" t="s">
        <v>230</v>
      </c>
      <c r="B77" s="111"/>
      <c r="D77" s="110">
        <f>SUM(D65:D67,D70:D76)</f>
        <v>1545458883</v>
      </c>
      <c r="E77" s="106"/>
      <c r="F77" s="110">
        <f>SUM(F65:F67,F70:F76)</f>
        <v>20022497644</v>
      </c>
      <c r="G77" s="106"/>
      <c r="H77" s="110">
        <f>SUM(H65:H67,H70:H76)</f>
        <v>305000325</v>
      </c>
      <c r="J77" s="110">
        <f>SUM(J65:J67,J70:J76)</f>
        <v>170000477</v>
      </c>
      <c r="K77" s="106"/>
      <c r="L77" s="110">
        <f>SUM(L65:L67,L70:L76)</f>
        <v>15081806199</v>
      </c>
      <c r="N77" s="110">
        <f>SUM(N65:N67,N70:N76)</f>
        <v>4897959</v>
      </c>
      <c r="O77" s="106"/>
      <c r="P77" s="110">
        <f>SUM(P65:P67,P70:P76)</f>
        <v>2588116731</v>
      </c>
      <c r="Q77" s="107"/>
      <c r="R77" s="110">
        <f>SUM(R65:R67,R70:R76)</f>
        <v>-144466313</v>
      </c>
      <c r="S77" s="107"/>
      <c r="T77" s="110">
        <f>SUM(T65:T67,T70:T76)</f>
        <v>0</v>
      </c>
      <c r="U77" s="106"/>
      <c r="V77" s="110">
        <f>SUM(V65:V67,V70:V76)</f>
        <v>210651898</v>
      </c>
      <c r="W77" s="106"/>
      <c r="X77" s="110">
        <f>SUM(X65:X67,X70:X76)</f>
        <v>-2488452171</v>
      </c>
      <c r="Y77" s="107"/>
      <c r="Z77" s="110">
        <f>SUM(Z65:Z67,Z70:Z76)</f>
        <v>170748104</v>
      </c>
      <c r="AA77" s="107"/>
      <c r="AB77" s="110">
        <f>SUM(AB65:AB67,AB70:AB76)</f>
        <v>37295511632</v>
      </c>
      <c r="AC77" s="106"/>
      <c r="AD77" s="110">
        <f>SUM(AD65:AD67,AD70:AD76)</f>
        <v>1531563232</v>
      </c>
      <c r="AE77" s="106"/>
      <c r="AF77" s="110">
        <f>SUM(AF65:AF67,AF70:AF76)</f>
        <v>38827074864</v>
      </c>
    </row>
    <row r="78" spans="2:3" ht="15" customHeight="1" thickTop="1">
      <c r="B78" s="101"/>
      <c r="C78" s="101"/>
    </row>
    <row r="79" spans="1:3" ht="15" customHeight="1">
      <c r="A79" s="104" t="s">
        <v>0</v>
      </c>
      <c r="B79" s="101"/>
      <c r="C79" s="101"/>
    </row>
    <row r="80" spans="1:3" ht="15" customHeight="1">
      <c r="A80" s="104"/>
      <c r="B80" s="101"/>
      <c r="C80" s="101"/>
    </row>
    <row r="81" spans="1:3" ht="15" customHeight="1">
      <c r="A81" s="104"/>
      <c r="B81" s="101"/>
      <c r="C81" s="101"/>
    </row>
    <row r="82" spans="1:3" ht="15" customHeight="1">
      <c r="A82" s="104"/>
      <c r="B82" s="101"/>
      <c r="C82" s="101"/>
    </row>
    <row r="83" spans="1:3" ht="15" customHeight="1">
      <c r="A83" s="104"/>
      <c r="B83" s="101"/>
      <c r="C83" s="101"/>
    </row>
    <row r="84" spans="1:3" ht="15" customHeight="1">
      <c r="A84" s="104"/>
      <c r="B84" s="101"/>
      <c r="C84" s="101"/>
    </row>
    <row r="85" spans="1:3" ht="15" customHeight="1">
      <c r="A85" s="104"/>
      <c r="B85" s="101"/>
      <c r="C85" s="101"/>
    </row>
    <row r="86" spans="1:3" ht="15" customHeight="1">
      <c r="A86" s="104"/>
      <c r="B86" s="101"/>
      <c r="C86" s="101"/>
    </row>
    <row r="87" spans="1:3" ht="15" customHeight="1">
      <c r="A87" s="104"/>
      <c r="B87" s="101"/>
      <c r="C87" s="101"/>
    </row>
    <row r="88" spans="1:3" ht="15" customHeight="1">
      <c r="A88" s="104"/>
      <c r="B88" s="101"/>
      <c r="C88" s="101"/>
    </row>
    <row r="89" spans="1:3" ht="15" customHeight="1">
      <c r="A89" s="104"/>
      <c r="B89" s="101"/>
      <c r="C89" s="101"/>
    </row>
    <row r="90" spans="1:3" ht="15" customHeight="1">
      <c r="A90" s="104"/>
      <c r="B90" s="101"/>
      <c r="C90" s="101"/>
    </row>
    <row r="91" spans="1:3" ht="15" customHeight="1">
      <c r="A91" s="104"/>
      <c r="B91" s="101"/>
      <c r="C91" s="101"/>
    </row>
    <row r="92" spans="1:3" ht="15" customHeight="1">
      <c r="A92" s="104"/>
      <c r="B92" s="101"/>
      <c r="C92" s="101"/>
    </row>
    <row r="93" spans="1:3" ht="15" customHeight="1">
      <c r="A93" s="104"/>
      <c r="B93" s="101"/>
      <c r="C93" s="101"/>
    </row>
    <row r="94" spans="1:3" ht="15" customHeight="1">
      <c r="A94" s="104"/>
      <c r="B94" s="101"/>
      <c r="C94" s="101"/>
    </row>
    <row r="95" spans="1:3" ht="15" customHeight="1">
      <c r="A95" s="104"/>
      <c r="B95" s="101"/>
      <c r="C95" s="101"/>
    </row>
    <row r="96" spans="1:32" ht="15" customHeight="1">
      <c r="A96" s="104"/>
      <c r="B96" s="101"/>
      <c r="C96" s="101"/>
      <c r="AD96" s="101"/>
      <c r="AF96" s="101"/>
    </row>
    <row r="97" spans="1:3" ht="15" customHeight="1">
      <c r="A97" s="104"/>
      <c r="B97" s="101"/>
      <c r="C97" s="101"/>
    </row>
    <row r="98" spans="1:3" ht="15" customHeight="1">
      <c r="A98" s="104"/>
      <c r="B98" s="101"/>
      <c r="C98" s="101"/>
    </row>
    <row r="99" spans="1:3" ht="15" customHeight="1">
      <c r="A99" s="104"/>
      <c r="B99" s="101"/>
      <c r="C99" s="101"/>
    </row>
    <row r="100" spans="1:3" ht="15" customHeight="1">
      <c r="A100" s="104"/>
      <c r="B100" s="101"/>
      <c r="C100" s="101"/>
    </row>
    <row r="101" spans="1:29" ht="14.25" customHeight="1">
      <c r="A101" s="104"/>
      <c r="B101" s="101"/>
      <c r="C101" s="101"/>
      <c r="AC101" s="130"/>
    </row>
    <row r="102" spans="2:32" ht="14.25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30"/>
      <c r="AF102" s="139">
        <v>7</v>
      </c>
    </row>
    <row r="103" spans="2:32" s="137" customFormat="1" ht="15.75" customHeight="1">
      <c r="B103" s="138" t="s">
        <v>39</v>
      </c>
      <c r="C103" s="138"/>
      <c r="D103" s="138"/>
      <c r="E103" s="138"/>
      <c r="F103" s="138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spans="2:32" s="137" customFormat="1" ht="15.75" customHeight="1">
      <c r="B104" s="109" t="s">
        <v>269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spans="2:32" s="137" customFormat="1" ht="15.75" customHeight="1">
      <c r="B105" s="109" t="s">
        <v>37</v>
      </c>
      <c r="AF105" s="109"/>
    </row>
    <row r="106" spans="5:29" s="112" customFormat="1" ht="15.75" customHeight="1"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36" t="s">
        <v>36</v>
      </c>
      <c r="AC106" s="128"/>
    </row>
    <row r="107" spans="3:30" s="118" customFormat="1" ht="15.75" customHeight="1">
      <c r="C107" s="132"/>
      <c r="D107" s="132"/>
      <c r="E107" s="127"/>
      <c r="F107" s="127"/>
      <c r="H107" s="130"/>
      <c r="I107" s="130"/>
      <c r="J107" s="130"/>
      <c r="K107" s="130"/>
      <c r="L107" s="135" t="s">
        <v>34</v>
      </c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0"/>
      <c r="AD107" s="130"/>
    </row>
    <row r="108" spans="3:29" s="118" customFormat="1" ht="15.75" customHeight="1">
      <c r="C108" s="132"/>
      <c r="D108" s="132"/>
      <c r="E108" s="127"/>
      <c r="F108" s="127"/>
      <c r="H108" s="130"/>
      <c r="I108" s="130"/>
      <c r="J108" s="130"/>
      <c r="K108" s="130"/>
      <c r="L108" s="127"/>
      <c r="M108" s="127"/>
      <c r="N108" s="127"/>
      <c r="O108" s="127"/>
      <c r="P108" s="127"/>
      <c r="Q108" s="127"/>
      <c r="R108" s="127"/>
      <c r="S108" s="127"/>
      <c r="T108" s="134" t="s">
        <v>268</v>
      </c>
      <c r="U108" s="134"/>
      <c r="V108" s="134"/>
      <c r="W108" s="134"/>
      <c r="X108" s="134"/>
      <c r="Y108" s="134"/>
      <c r="Z108" s="134"/>
      <c r="AA108" s="133"/>
      <c r="AB108" s="133"/>
      <c r="AC108" s="127"/>
    </row>
    <row r="109" spans="3:29" s="118" customFormat="1" ht="15.75" customHeight="1">
      <c r="C109" s="132"/>
      <c r="D109" s="132"/>
      <c r="E109" s="127"/>
      <c r="F109" s="127"/>
      <c r="H109" s="130"/>
      <c r="I109" s="130"/>
      <c r="J109" s="130"/>
      <c r="K109" s="130"/>
      <c r="L109" s="127"/>
      <c r="M109" s="127"/>
      <c r="N109" s="127"/>
      <c r="O109" s="127"/>
      <c r="P109" s="127"/>
      <c r="Q109" s="127"/>
      <c r="R109" s="127"/>
      <c r="S109" s="127"/>
      <c r="T109" s="124" t="s">
        <v>267</v>
      </c>
      <c r="U109" s="127"/>
      <c r="V109" s="127"/>
      <c r="W109" s="127"/>
      <c r="X109" s="127"/>
      <c r="Y109" s="130"/>
      <c r="Z109" s="130"/>
      <c r="AA109" s="127"/>
      <c r="AB109" s="127"/>
      <c r="AC109" s="127"/>
    </row>
    <row r="110" spans="3:29" s="118" customFormat="1" ht="15.75" customHeight="1">
      <c r="C110" s="132"/>
      <c r="D110" s="132"/>
      <c r="E110" s="127"/>
      <c r="F110" s="127"/>
      <c r="H110" s="130"/>
      <c r="I110" s="130"/>
      <c r="J110" s="130"/>
      <c r="K110" s="130"/>
      <c r="L110" s="127"/>
      <c r="M110" s="127"/>
      <c r="N110" s="127"/>
      <c r="O110" s="127"/>
      <c r="P110" s="127"/>
      <c r="Q110" s="127"/>
      <c r="R110" s="127"/>
      <c r="S110" s="127"/>
      <c r="T110" s="131" t="s">
        <v>266</v>
      </c>
      <c r="U110" s="127"/>
      <c r="V110" s="127"/>
      <c r="W110" s="127"/>
      <c r="X110" s="127"/>
      <c r="Y110" s="130"/>
      <c r="Z110" s="130"/>
      <c r="AA110" s="127"/>
      <c r="AB110" s="127"/>
      <c r="AC110" s="127"/>
    </row>
    <row r="111" spans="5:29" s="118" customFormat="1" ht="15.75" customHeight="1">
      <c r="E111" s="128"/>
      <c r="F111" s="128"/>
      <c r="G111" s="128"/>
      <c r="H111" s="128"/>
      <c r="I111" s="124"/>
      <c r="J111" s="124"/>
      <c r="K111" s="124"/>
      <c r="O111" s="128"/>
      <c r="P111" s="120"/>
      <c r="Q111" s="120" t="s">
        <v>163</v>
      </c>
      <c r="R111" s="120"/>
      <c r="T111" s="129" t="s">
        <v>265</v>
      </c>
      <c r="U111" s="128"/>
      <c r="V111" s="128"/>
      <c r="W111" s="128"/>
      <c r="X111" s="127" t="s">
        <v>264</v>
      </c>
      <c r="Z111" s="126" t="s">
        <v>263</v>
      </c>
      <c r="AA111" s="127"/>
      <c r="AB111" s="127"/>
      <c r="AC111" s="119"/>
    </row>
    <row r="112" spans="10:29" s="118" customFormat="1" ht="15.75" customHeight="1">
      <c r="J112" s="124"/>
      <c r="K112" s="124"/>
      <c r="L112" s="123" t="s">
        <v>262</v>
      </c>
      <c r="M112" s="124"/>
      <c r="N112" s="124"/>
      <c r="O112" s="124"/>
      <c r="P112" s="123" t="s">
        <v>261</v>
      </c>
      <c r="T112" s="118" t="s">
        <v>260</v>
      </c>
      <c r="U112" s="124"/>
      <c r="V112" s="124" t="s">
        <v>259</v>
      </c>
      <c r="W112" s="124"/>
      <c r="X112" s="119" t="s">
        <v>258</v>
      </c>
      <c r="Z112" s="126" t="s">
        <v>257</v>
      </c>
      <c r="AA112" s="119"/>
      <c r="AB112" s="123" t="s">
        <v>256</v>
      </c>
      <c r="AC112" s="119"/>
    </row>
    <row r="113" spans="10:29" s="118" customFormat="1" ht="15.75" customHeight="1">
      <c r="J113" s="124"/>
      <c r="K113" s="124"/>
      <c r="L113" s="123" t="s">
        <v>255</v>
      </c>
      <c r="M113" s="124"/>
      <c r="N113" s="123" t="s">
        <v>254</v>
      </c>
      <c r="O113" s="124"/>
      <c r="P113" s="118" t="s">
        <v>253</v>
      </c>
      <c r="Q113" s="124"/>
      <c r="R113" s="123"/>
      <c r="T113" s="118" t="s">
        <v>252</v>
      </c>
      <c r="U113" s="124"/>
      <c r="V113" s="123" t="s">
        <v>251</v>
      </c>
      <c r="W113" s="123"/>
      <c r="X113" s="119" t="s">
        <v>242</v>
      </c>
      <c r="Z113" s="126" t="s">
        <v>250</v>
      </c>
      <c r="AA113" s="119"/>
      <c r="AB113" s="123" t="s">
        <v>250</v>
      </c>
      <c r="AC113" s="119"/>
    </row>
    <row r="114" spans="10:29" s="118" customFormat="1" ht="15.75" customHeight="1">
      <c r="J114" s="124"/>
      <c r="K114" s="124"/>
      <c r="L114" s="120" t="s">
        <v>249</v>
      </c>
      <c r="M114" s="124"/>
      <c r="N114" s="120" t="s">
        <v>248</v>
      </c>
      <c r="O114" s="124"/>
      <c r="P114" s="120" t="s">
        <v>247</v>
      </c>
      <c r="Q114" s="124"/>
      <c r="R114" s="120" t="s">
        <v>246</v>
      </c>
      <c r="T114" s="125" t="s">
        <v>245</v>
      </c>
      <c r="U114" s="124"/>
      <c r="V114" s="120" t="s">
        <v>244</v>
      </c>
      <c r="W114" s="123"/>
      <c r="X114" s="122" t="s">
        <v>243</v>
      </c>
      <c r="Z114" s="121" t="s">
        <v>242</v>
      </c>
      <c r="AA114" s="119"/>
      <c r="AB114" s="120" t="s">
        <v>242</v>
      </c>
      <c r="AC114" s="119"/>
    </row>
    <row r="115" spans="2:29" s="104" customFormat="1" ht="15.75" customHeight="1">
      <c r="B115" s="109" t="s">
        <v>241</v>
      </c>
      <c r="C115" s="108"/>
      <c r="D115" s="108"/>
      <c r="J115" s="106"/>
      <c r="K115" s="106"/>
      <c r="L115" s="106">
        <v>1246035935</v>
      </c>
      <c r="M115" s="106"/>
      <c r="N115" s="106">
        <v>6925836705</v>
      </c>
      <c r="O115" s="106"/>
      <c r="P115" s="106">
        <v>131226422</v>
      </c>
      <c r="Q115" s="106"/>
      <c r="R115" s="106">
        <v>186554761</v>
      </c>
      <c r="T115" s="106">
        <v>-179008</v>
      </c>
      <c r="U115" s="106"/>
      <c r="V115" s="106">
        <v>728481200</v>
      </c>
      <c r="W115" s="107"/>
      <c r="X115" s="106">
        <v>20187</v>
      </c>
      <c r="Z115" s="106">
        <v>728322379</v>
      </c>
      <c r="AA115" s="107"/>
      <c r="AB115" s="106">
        <v>9217976202</v>
      </c>
      <c r="AC115" s="105"/>
    </row>
    <row r="116" spans="2:29" s="104" customFormat="1" ht="15.75" customHeight="1">
      <c r="B116" s="112" t="s">
        <v>239</v>
      </c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5"/>
    </row>
    <row r="117" spans="2:29" s="104" customFormat="1" ht="15.75" customHeight="1">
      <c r="B117" s="117" t="s">
        <v>240</v>
      </c>
      <c r="J117" s="106"/>
      <c r="K117" s="106"/>
      <c r="L117" s="106">
        <v>0</v>
      </c>
      <c r="M117" s="106"/>
      <c r="N117" s="106">
        <v>0</v>
      </c>
      <c r="O117" s="106"/>
      <c r="P117" s="106">
        <v>0</v>
      </c>
      <c r="Q117" s="106"/>
      <c r="R117" s="106">
        <v>-158120879</v>
      </c>
      <c r="S117" s="106"/>
      <c r="T117" s="106">
        <v>0</v>
      </c>
      <c r="U117" s="106"/>
      <c r="V117" s="106">
        <v>0</v>
      </c>
      <c r="W117" s="106"/>
      <c r="X117" s="106">
        <v>0</v>
      </c>
      <c r="Y117" s="106"/>
      <c r="Z117" s="106">
        <v>0</v>
      </c>
      <c r="AA117" s="106"/>
      <c r="AB117" s="106">
        <v>-158120879</v>
      </c>
      <c r="AC117" s="105"/>
    </row>
    <row r="118" spans="2:29" s="104" customFormat="1" ht="15.75" customHeight="1">
      <c r="B118" s="112" t="s">
        <v>239</v>
      </c>
      <c r="C118" s="108"/>
      <c r="D118" s="108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5"/>
    </row>
    <row r="119" spans="2:29" s="104" customFormat="1" ht="15.75" customHeight="1">
      <c r="B119" s="117" t="s">
        <v>238</v>
      </c>
      <c r="C119" s="108"/>
      <c r="D119" s="108"/>
      <c r="J119" s="106"/>
      <c r="K119" s="106"/>
      <c r="L119" s="106">
        <v>0</v>
      </c>
      <c r="M119" s="106"/>
      <c r="N119" s="106">
        <v>0</v>
      </c>
      <c r="O119" s="106"/>
      <c r="P119" s="106">
        <v>0</v>
      </c>
      <c r="Q119" s="106"/>
      <c r="R119" s="106">
        <v>215170145</v>
      </c>
      <c r="S119" s="106"/>
      <c r="T119" s="106">
        <v>0</v>
      </c>
      <c r="U119" s="106"/>
      <c r="V119" s="106">
        <v>-215170145</v>
      </c>
      <c r="W119" s="106"/>
      <c r="X119" s="106">
        <v>0</v>
      </c>
      <c r="Y119" s="106"/>
      <c r="Z119" s="106">
        <v>-215170145</v>
      </c>
      <c r="AA119" s="106"/>
      <c r="AB119" s="106">
        <v>0</v>
      </c>
      <c r="AC119" s="105"/>
    </row>
    <row r="120" spans="2:29" s="104" customFormat="1" ht="15.75" customHeight="1">
      <c r="B120" s="112" t="s">
        <v>237</v>
      </c>
      <c r="C120" s="108"/>
      <c r="D120" s="108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5"/>
    </row>
    <row r="121" spans="2:29" s="104" customFormat="1" ht="15.75" customHeight="1">
      <c r="B121" s="112" t="s">
        <v>236</v>
      </c>
      <c r="C121" s="108"/>
      <c r="D121" s="108"/>
      <c r="J121" s="106"/>
      <c r="K121" s="106"/>
      <c r="L121" s="106">
        <v>295236682</v>
      </c>
      <c r="M121" s="106"/>
      <c r="N121" s="106">
        <v>12879901154</v>
      </c>
      <c r="O121" s="106"/>
      <c r="P121" s="106">
        <v>0</v>
      </c>
      <c r="Q121" s="106"/>
      <c r="R121" s="106">
        <v>0</v>
      </c>
      <c r="S121" s="106"/>
      <c r="T121" s="106">
        <v>0</v>
      </c>
      <c r="U121" s="106"/>
      <c r="V121" s="106">
        <v>0</v>
      </c>
      <c r="W121" s="106"/>
      <c r="X121" s="106">
        <v>0</v>
      </c>
      <c r="Y121" s="106"/>
      <c r="Z121" s="106">
        <v>0</v>
      </c>
      <c r="AA121" s="106"/>
      <c r="AB121" s="106">
        <v>13175137836</v>
      </c>
      <c r="AC121" s="105"/>
    </row>
    <row r="122" spans="2:29" s="104" customFormat="1" ht="15.75" customHeight="1">
      <c r="B122" s="112" t="s">
        <v>235</v>
      </c>
      <c r="C122" s="108"/>
      <c r="D122" s="108"/>
      <c r="J122" s="106"/>
      <c r="K122" s="106"/>
      <c r="L122" s="106">
        <v>4127864</v>
      </c>
      <c r="M122" s="106"/>
      <c r="N122" s="106">
        <v>151699002</v>
      </c>
      <c r="O122" s="106"/>
      <c r="P122" s="106">
        <v>0</v>
      </c>
      <c r="Q122" s="106"/>
      <c r="R122" s="106">
        <v>0</v>
      </c>
      <c r="S122" s="106"/>
      <c r="T122" s="106">
        <v>0</v>
      </c>
      <c r="U122" s="106"/>
      <c r="V122" s="106">
        <v>0</v>
      </c>
      <c r="W122" s="106"/>
      <c r="X122" s="106">
        <v>0</v>
      </c>
      <c r="Y122" s="106"/>
      <c r="Z122" s="106">
        <v>0</v>
      </c>
      <c r="AA122" s="106"/>
      <c r="AB122" s="106">
        <v>155826866</v>
      </c>
      <c r="AC122" s="105"/>
    </row>
    <row r="123" spans="2:29" s="104" customFormat="1" ht="15.75" customHeight="1">
      <c r="B123" s="112" t="s">
        <v>234</v>
      </c>
      <c r="C123" s="108"/>
      <c r="D123" s="108"/>
      <c r="J123" s="106"/>
      <c r="K123" s="106"/>
      <c r="L123" s="106">
        <v>58402</v>
      </c>
      <c r="M123" s="106"/>
      <c r="N123" s="106">
        <v>2136855</v>
      </c>
      <c r="O123" s="106"/>
      <c r="P123" s="106">
        <v>0</v>
      </c>
      <c r="Q123" s="106"/>
      <c r="R123" s="106">
        <v>0</v>
      </c>
      <c r="S123" s="106"/>
      <c r="T123" s="106">
        <v>0</v>
      </c>
      <c r="U123" s="106"/>
      <c r="V123" s="106">
        <v>0</v>
      </c>
      <c r="W123" s="106"/>
      <c r="X123" s="106">
        <v>-20187</v>
      </c>
      <c r="Y123" s="106"/>
      <c r="Z123" s="106">
        <v>-20187</v>
      </c>
      <c r="AA123" s="106"/>
      <c r="AB123" s="106">
        <v>2175070</v>
      </c>
      <c r="AC123" s="105"/>
    </row>
    <row r="124" spans="2:29" s="104" customFormat="1" ht="15.75" customHeight="1">
      <c r="B124" s="112" t="s">
        <v>231</v>
      </c>
      <c r="C124" s="108"/>
      <c r="D124" s="108"/>
      <c r="J124" s="106"/>
      <c r="K124" s="106"/>
      <c r="L124" s="106">
        <v>0</v>
      </c>
      <c r="M124" s="106"/>
      <c r="N124" s="106">
        <v>0</v>
      </c>
      <c r="O124" s="106"/>
      <c r="P124" s="106">
        <v>24112719</v>
      </c>
      <c r="Q124" s="106"/>
      <c r="R124" s="106">
        <v>-24112719</v>
      </c>
      <c r="S124" s="106"/>
      <c r="T124" s="106">
        <v>0</v>
      </c>
      <c r="U124" s="106"/>
      <c r="V124" s="106">
        <v>0</v>
      </c>
      <c r="W124" s="106"/>
      <c r="X124" s="106">
        <v>0</v>
      </c>
      <c r="Y124" s="106"/>
      <c r="Z124" s="106">
        <v>0</v>
      </c>
      <c r="AA124" s="106"/>
      <c r="AB124" s="106">
        <v>0</v>
      </c>
      <c r="AC124" s="105"/>
    </row>
    <row r="125" spans="2:29" s="104" customFormat="1" ht="15.75" customHeight="1">
      <c r="B125" s="112" t="s">
        <v>126</v>
      </c>
      <c r="C125" s="111"/>
      <c r="L125" s="116">
        <v>0</v>
      </c>
      <c r="M125" s="106"/>
      <c r="N125" s="116">
        <v>0</v>
      </c>
      <c r="O125" s="106"/>
      <c r="P125" s="116">
        <v>0</v>
      </c>
      <c r="Q125" s="106"/>
      <c r="R125" s="116">
        <v>2297012075</v>
      </c>
      <c r="T125" s="116">
        <v>0</v>
      </c>
      <c r="U125" s="106"/>
      <c r="V125" s="116">
        <v>0</v>
      </c>
      <c r="W125" s="106"/>
      <c r="X125" s="116">
        <v>0</v>
      </c>
      <c r="Z125" s="116">
        <v>0</v>
      </c>
      <c r="AA125" s="106"/>
      <c r="AB125" s="116">
        <v>2297012075</v>
      </c>
      <c r="AC125" s="105"/>
    </row>
    <row r="126" spans="2:29" s="104" customFormat="1" ht="15.75" customHeight="1">
      <c r="B126" s="112" t="s">
        <v>112</v>
      </c>
      <c r="C126" s="111"/>
      <c r="L126" s="114">
        <v>0</v>
      </c>
      <c r="M126" s="106"/>
      <c r="N126" s="114">
        <v>0</v>
      </c>
      <c r="O126" s="115"/>
      <c r="P126" s="114">
        <v>0</v>
      </c>
      <c r="Q126" s="115"/>
      <c r="R126" s="114">
        <v>0</v>
      </c>
      <c r="T126" s="114">
        <v>1372272360</v>
      </c>
      <c r="U126" s="115"/>
      <c r="V126" s="114">
        <v>0</v>
      </c>
      <c r="W126" s="106"/>
      <c r="X126" s="114">
        <v>0</v>
      </c>
      <c r="Z126" s="114">
        <v>1372272360</v>
      </c>
      <c r="AA126" s="106"/>
      <c r="AB126" s="114">
        <v>1372272360</v>
      </c>
      <c r="AC126" s="105"/>
    </row>
    <row r="127" spans="2:29" s="104" customFormat="1" ht="15.75" customHeight="1">
      <c r="B127" s="112" t="s">
        <v>111</v>
      </c>
      <c r="C127" s="111"/>
      <c r="L127" s="106">
        <f>SUM(L125:L126)</f>
        <v>0</v>
      </c>
      <c r="M127" s="106"/>
      <c r="N127" s="106">
        <f>SUM(N125:N126)</f>
        <v>0</v>
      </c>
      <c r="O127" s="106"/>
      <c r="P127" s="106">
        <f>SUM(P125:P126)</f>
        <v>0</v>
      </c>
      <c r="Q127" s="106"/>
      <c r="R127" s="106">
        <f>SUM(R125:R126)</f>
        <v>2297012075</v>
      </c>
      <c r="T127" s="106">
        <f>SUM(T125:T126)</f>
        <v>1372272360</v>
      </c>
      <c r="U127" s="106"/>
      <c r="V127" s="106">
        <f>SUM(V125:V126)</f>
        <v>0</v>
      </c>
      <c r="W127" s="106"/>
      <c r="X127" s="106">
        <f>SUM(X125:X126)</f>
        <v>0</v>
      </c>
      <c r="Z127" s="106">
        <f>SUM(Z125:Z126)</f>
        <v>1372272360</v>
      </c>
      <c r="AA127" s="106"/>
      <c r="AB127" s="106">
        <f>SUM(AB125:AB126)</f>
        <v>3669284435</v>
      </c>
      <c r="AC127" s="105"/>
    </row>
    <row r="128" spans="2:29" s="104" customFormat="1" ht="15.75" customHeight="1" thickBot="1">
      <c r="B128" s="109" t="s">
        <v>233</v>
      </c>
      <c r="C128" s="108"/>
      <c r="D128" s="108"/>
      <c r="J128" s="106"/>
      <c r="K128" s="106"/>
      <c r="L128" s="110">
        <f>SUM(L115:L126)</f>
        <v>1545458883</v>
      </c>
      <c r="M128" s="106"/>
      <c r="N128" s="110">
        <f>SUM(N115:N126)</f>
        <v>19959573716</v>
      </c>
      <c r="O128" s="106"/>
      <c r="P128" s="110">
        <f>SUM(P115:P126)</f>
        <v>155339141</v>
      </c>
      <c r="Q128" s="106"/>
      <c r="R128" s="110">
        <f>SUM(R115:R126)</f>
        <v>2516503383</v>
      </c>
      <c r="T128" s="110">
        <f>SUM(T115:T126)</f>
        <v>1372093352</v>
      </c>
      <c r="U128" s="106"/>
      <c r="V128" s="110">
        <f>SUM(V115:V126)</f>
        <v>513311055</v>
      </c>
      <c r="W128" s="107"/>
      <c r="X128" s="110">
        <f>SUM(X115:X126)</f>
        <v>0</v>
      </c>
      <c r="Z128" s="110">
        <f>SUM(Z115:Z126)</f>
        <v>1885404407</v>
      </c>
      <c r="AA128" s="107"/>
      <c r="AB128" s="110">
        <f>SUM(AB115:AB126)</f>
        <v>26062279530</v>
      </c>
      <c r="AC128" s="105"/>
    </row>
    <row r="129" spans="3:33" ht="15.75" customHeight="1" thickTop="1">
      <c r="C129" s="101"/>
      <c r="AE129" s="101"/>
      <c r="AF129" s="101"/>
      <c r="AG129" s="103"/>
    </row>
    <row r="130" spans="2:29" s="104" customFormat="1" ht="15.75" customHeight="1">
      <c r="B130" s="109" t="s">
        <v>233</v>
      </c>
      <c r="C130" s="108"/>
      <c r="D130" s="108"/>
      <c r="J130" s="106"/>
      <c r="K130" s="106"/>
      <c r="L130" s="106">
        <v>1545458883</v>
      </c>
      <c r="M130" s="106"/>
      <c r="N130" s="106">
        <v>19959573716</v>
      </c>
      <c r="O130" s="106"/>
      <c r="P130" s="106">
        <v>155339141</v>
      </c>
      <c r="Q130" s="106"/>
      <c r="R130" s="106">
        <v>2516503383</v>
      </c>
      <c r="T130" s="106">
        <v>1372093352</v>
      </c>
      <c r="U130" s="106"/>
      <c r="V130" s="106">
        <v>513311055</v>
      </c>
      <c r="W130" s="107"/>
      <c r="X130" s="106">
        <v>0</v>
      </c>
      <c r="Z130" s="106">
        <f>SUM(T130:Y130)</f>
        <v>1885404407</v>
      </c>
      <c r="AA130" s="107"/>
      <c r="AB130" s="106">
        <f>SUM(L130:R130,Z130)</f>
        <v>26062279530</v>
      </c>
      <c r="AC130" s="105"/>
    </row>
    <row r="131" spans="2:29" s="104" customFormat="1" ht="15.75" customHeight="1">
      <c r="B131" s="112" t="s">
        <v>232</v>
      </c>
      <c r="C131" s="111"/>
      <c r="L131" s="106">
        <v>0</v>
      </c>
      <c r="M131" s="106"/>
      <c r="N131" s="106">
        <v>0</v>
      </c>
      <c r="O131" s="106"/>
      <c r="P131" s="106">
        <v>0</v>
      </c>
      <c r="Q131" s="106"/>
      <c r="R131" s="106">
        <v>-1699996203</v>
      </c>
      <c r="T131" s="106">
        <v>0</v>
      </c>
      <c r="U131" s="106"/>
      <c r="V131" s="106">
        <v>0</v>
      </c>
      <c r="W131" s="106"/>
      <c r="X131" s="106">
        <v>0</v>
      </c>
      <c r="Z131" s="106">
        <f>SUM(T131:Y131)</f>
        <v>0</v>
      </c>
      <c r="AA131" s="106"/>
      <c r="AB131" s="106">
        <f>SUM(L131:R131,Z131)</f>
        <v>-1699996203</v>
      </c>
      <c r="AC131" s="105"/>
    </row>
    <row r="132" spans="2:29" s="104" customFormat="1" ht="15.75" customHeight="1">
      <c r="B132" s="112" t="s">
        <v>231</v>
      </c>
      <c r="C132" s="108"/>
      <c r="D132" s="108"/>
      <c r="J132" s="106"/>
      <c r="K132" s="106"/>
      <c r="L132" s="106">
        <v>0</v>
      </c>
      <c r="M132" s="106"/>
      <c r="N132" s="106">
        <v>0</v>
      </c>
      <c r="O132" s="106"/>
      <c r="P132" s="106">
        <v>14661336</v>
      </c>
      <c r="Q132" s="106"/>
      <c r="R132" s="106">
        <v>-14661336</v>
      </c>
      <c r="S132" s="106"/>
      <c r="T132" s="106">
        <v>0</v>
      </c>
      <c r="U132" s="106"/>
      <c r="V132" s="106">
        <v>0</v>
      </c>
      <c r="W132" s="106"/>
      <c r="X132" s="106">
        <v>0</v>
      </c>
      <c r="Y132" s="106"/>
      <c r="Z132" s="106">
        <f>SUM(T132:Y132)</f>
        <v>0</v>
      </c>
      <c r="AA132" s="106"/>
      <c r="AB132" s="106">
        <f>SUM(L132:R132,Z132)</f>
        <v>0</v>
      </c>
      <c r="AC132" s="105"/>
    </row>
    <row r="133" spans="2:29" s="104" customFormat="1" ht="15.75" customHeight="1">
      <c r="B133" s="112" t="s">
        <v>126</v>
      </c>
      <c r="C133" s="111"/>
      <c r="L133" s="116">
        <v>0</v>
      </c>
      <c r="M133" s="106"/>
      <c r="N133" s="116">
        <v>0</v>
      </c>
      <c r="O133" s="106"/>
      <c r="P133" s="116">
        <v>0</v>
      </c>
      <c r="Q133" s="106"/>
      <c r="R133" s="116">
        <v>2678351723</v>
      </c>
      <c r="T133" s="116">
        <v>0</v>
      </c>
      <c r="U133" s="106"/>
      <c r="V133" s="116">
        <v>0</v>
      </c>
      <c r="W133" s="106"/>
      <c r="X133" s="116">
        <v>0</v>
      </c>
      <c r="Z133" s="116">
        <f>SUM(T133:Y133)</f>
        <v>0</v>
      </c>
      <c r="AA133" s="106"/>
      <c r="AB133" s="116">
        <f>SUM(L133:R133,Z133)</f>
        <v>2678351723</v>
      </c>
      <c r="AC133" s="105"/>
    </row>
    <row r="134" spans="2:29" s="104" customFormat="1" ht="15.75" customHeight="1">
      <c r="B134" s="112" t="s">
        <v>112</v>
      </c>
      <c r="C134" s="111"/>
      <c r="L134" s="114">
        <v>0</v>
      </c>
      <c r="M134" s="106"/>
      <c r="N134" s="114">
        <v>0</v>
      </c>
      <c r="O134" s="115"/>
      <c r="P134" s="114">
        <v>0</v>
      </c>
      <c r="Q134" s="115"/>
      <c r="R134" s="114">
        <v>-46747333</v>
      </c>
      <c r="T134" s="114">
        <v>-1367641673</v>
      </c>
      <c r="U134" s="115"/>
      <c r="V134" s="114">
        <v>474157070</v>
      </c>
      <c r="W134" s="106"/>
      <c r="X134" s="114">
        <v>0</v>
      </c>
      <c r="Z134" s="113">
        <f>SUM(T134:Y134)</f>
        <v>-893484603</v>
      </c>
      <c r="AA134" s="106"/>
      <c r="AB134" s="113">
        <f>SUM(L134:R134,Z134)</f>
        <v>-940231936</v>
      </c>
      <c r="AC134" s="105"/>
    </row>
    <row r="135" spans="2:29" s="104" customFormat="1" ht="15.75" customHeight="1">
      <c r="B135" s="112" t="s">
        <v>111</v>
      </c>
      <c r="C135" s="111"/>
      <c r="L135" s="106">
        <f>SUM(L133:L134)</f>
        <v>0</v>
      </c>
      <c r="M135" s="106"/>
      <c r="N135" s="106">
        <f>SUM(N133:N134)</f>
        <v>0</v>
      </c>
      <c r="O135" s="106"/>
      <c r="P135" s="106">
        <f>SUM(P133:P134)</f>
        <v>0</v>
      </c>
      <c r="Q135" s="106"/>
      <c r="R135" s="106">
        <f>SUM(R133:R134)</f>
        <v>2631604390</v>
      </c>
      <c r="T135" s="106">
        <f>SUM(T133:T134)</f>
        <v>-1367641673</v>
      </c>
      <c r="U135" s="106"/>
      <c r="V135" s="106">
        <f>SUM(V133:V134)</f>
        <v>474157070</v>
      </c>
      <c r="W135" s="106"/>
      <c r="X135" s="106">
        <f>SUM(X133:X134)</f>
        <v>0</v>
      </c>
      <c r="Z135" s="106">
        <f>SUM(Z133:Z134)</f>
        <v>-893484603</v>
      </c>
      <c r="AA135" s="106"/>
      <c r="AB135" s="106">
        <f>SUM(AB133:AB134)</f>
        <v>1738119787</v>
      </c>
      <c r="AC135" s="105"/>
    </row>
    <row r="136" spans="2:29" s="104" customFormat="1" ht="15.75" customHeight="1" thickBot="1">
      <c r="B136" s="109" t="s">
        <v>230</v>
      </c>
      <c r="C136" s="108"/>
      <c r="D136" s="108"/>
      <c r="J136" s="106"/>
      <c r="K136" s="106"/>
      <c r="L136" s="110">
        <f>SUM(L130:L132,L135)</f>
        <v>1545458883</v>
      </c>
      <c r="M136" s="106"/>
      <c r="N136" s="110">
        <f>SUM(N130:N132,N135)</f>
        <v>19959573716</v>
      </c>
      <c r="O136" s="106"/>
      <c r="P136" s="110">
        <f>SUM(P130:P132,P135)</f>
        <v>170000477</v>
      </c>
      <c r="Q136" s="106"/>
      <c r="R136" s="110">
        <f>SUM(R130:R132,R135)</f>
        <v>3433450234</v>
      </c>
      <c r="T136" s="110">
        <f>SUM(T130:T132,T135)</f>
        <v>4451679</v>
      </c>
      <c r="U136" s="106"/>
      <c r="V136" s="110">
        <f>SUM(V130:V132,V135)</f>
        <v>987468125</v>
      </c>
      <c r="W136" s="107"/>
      <c r="X136" s="110">
        <f>SUM(X130:X132,X135)</f>
        <v>0</v>
      </c>
      <c r="Z136" s="110">
        <f>SUM(Z130:Z132,Z135)</f>
        <v>991919804</v>
      </c>
      <c r="AA136" s="107"/>
      <c r="AB136" s="110">
        <f>SUM(AB130:AB132,AB135)</f>
        <v>26100403114</v>
      </c>
      <c r="AC136" s="105"/>
    </row>
    <row r="137" spans="2:29" s="104" customFormat="1" ht="15.75" customHeight="1" thickTop="1">
      <c r="B137" s="109"/>
      <c r="C137" s="108"/>
      <c r="D137" s="108"/>
      <c r="J137" s="106"/>
      <c r="K137" s="106"/>
      <c r="L137" s="106"/>
      <c r="M137" s="106"/>
      <c r="N137" s="106"/>
      <c r="O137" s="106"/>
      <c r="P137" s="106"/>
      <c r="Q137" s="106"/>
      <c r="R137" s="106"/>
      <c r="T137" s="106"/>
      <c r="U137" s="106"/>
      <c r="V137" s="106"/>
      <c r="W137" s="106"/>
      <c r="X137" s="106"/>
      <c r="Y137" s="107"/>
      <c r="Z137" s="106"/>
      <c r="AA137" s="107"/>
      <c r="AB137" s="106"/>
      <c r="AC137" s="105"/>
    </row>
    <row r="138" spans="2:34" ht="14.25" customHeight="1">
      <c r="B138" s="104" t="s">
        <v>0</v>
      </c>
      <c r="C138" s="101"/>
      <c r="AD138" s="101"/>
      <c r="AF138" s="101"/>
      <c r="AG138" s="101"/>
      <c r="AH138" s="103"/>
    </row>
    <row r="139" spans="1:33" ht="14.25" customHeight="1">
      <c r="A139" s="104"/>
      <c r="B139" s="101"/>
      <c r="C139" s="101"/>
      <c r="AE139" s="101"/>
      <c r="AF139" s="101"/>
      <c r="AG139" s="103"/>
    </row>
    <row r="140" spans="1:33" ht="14.25" customHeight="1">
      <c r="A140" s="104"/>
      <c r="B140" s="101"/>
      <c r="C140" s="101"/>
      <c r="AE140" s="101"/>
      <c r="AF140" s="101"/>
      <c r="AG140" s="103"/>
    </row>
    <row r="141" spans="1:33" ht="14.25" customHeight="1">
      <c r="A141" s="104"/>
      <c r="B141" s="101"/>
      <c r="C141" s="101"/>
      <c r="AE141" s="101"/>
      <c r="AF141" s="101"/>
      <c r="AG141" s="103"/>
    </row>
    <row r="142" spans="1:33" ht="14.25" customHeight="1">
      <c r="A142" s="104"/>
      <c r="B142" s="101"/>
      <c r="C142" s="101"/>
      <c r="AE142" s="101"/>
      <c r="AF142" s="101"/>
      <c r="AG142" s="103"/>
    </row>
    <row r="143" spans="1:33" ht="14.25" customHeight="1">
      <c r="A143" s="104"/>
      <c r="B143" s="101"/>
      <c r="C143" s="101"/>
      <c r="AE143" s="101"/>
      <c r="AF143" s="101"/>
      <c r="AG143" s="103"/>
    </row>
    <row r="144" spans="1:33" ht="14.25" customHeight="1">
      <c r="A144" s="104"/>
      <c r="B144" s="101"/>
      <c r="C144" s="101"/>
      <c r="AE144" s="101"/>
      <c r="AF144" s="101"/>
      <c r="AG144" s="103"/>
    </row>
    <row r="145" spans="1:33" ht="14.25" customHeight="1">
      <c r="A145" s="104"/>
      <c r="B145" s="101"/>
      <c r="C145" s="101"/>
      <c r="AE145" s="101"/>
      <c r="AF145" s="101"/>
      <c r="AG145" s="103"/>
    </row>
    <row r="146" spans="1:33" ht="14.25" customHeight="1">
      <c r="A146" s="104"/>
      <c r="B146" s="101"/>
      <c r="C146" s="101"/>
      <c r="AE146" s="101"/>
      <c r="AF146" s="101"/>
      <c r="AG146" s="103"/>
    </row>
    <row r="147" spans="1:33" ht="14.25" customHeight="1">
      <c r="A147" s="104"/>
      <c r="B147" s="101"/>
      <c r="C147" s="101"/>
      <c r="AE147" s="101"/>
      <c r="AF147" s="101"/>
      <c r="AG147" s="103"/>
    </row>
    <row r="148" spans="1:33" ht="14.25" customHeight="1">
      <c r="A148" s="104"/>
      <c r="B148" s="101"/>
      <c r="C148" s="101"/>
      <c r="AE148" s="101"/>
      <c r="AF148" s="101"/>
      <c r="AG148" s="103"/>
    </row>
    <row r="149" spans="1:33" ht="14.25" customHeight="1">
      <c r="A149" s="104"/>
      <c r="B149" s="101"/>
      <c r="C149" s="101"/>
      <c r="AE149" s="101"/>
      <c r="AF149" s="101"/>
      <c r="AG149" s="103"/>
    </row>
    <row r="150" spans="1:33" ht="14.25" customHeight="1">
      <c r="A150" s="104"/>
      <c r="B150" s="101"/>
      <c r="C150" s="101"/>
      <c r="AE150" s="101"/>
      <c r="AF150" s="101"/>
      <c r="AG150" s="103"/>
    </row>
    <row r="152" ht="14.25" customHeight="1">
      <c r="AB152" s="102">
        <v>8</v>
      </c>
    </row>
  </sheetData>
  <sheetProtection/>
  <printOptions horizontalCentered="1"/>
  <pageMargins left="0.1968503937007874" right="0.1968503937007874" top="0.8267716535433072" bottom="0.1968503937007874" header="0.1968503937007874" footer="0.1968503937007874"/>
  <pageSetup firstPageNumber="3" useFirstPageNumber="1" horizontalDpi="600" verticalDpi="600" orientation="landscape" paperSize="9" scale="68" r:id="rId1"/>
  <rowBreaks count="3" manualBreakCount="3">
    <brk id="51" max="255" man="1"/>
    <brk id="102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Wanwimon.Unanuya</dc:creator>
  <cp:keywords/>
  <dc:description/>
  <cp:lastModifiedBy>Maii</cp:lastModifiedBy>
  <cp:lastPrinted>2013-02-27T08:15:33Z</cp:lastPrinted>
  <dcterms:created xsi:type="dcterms:W3CDTF">2013-02-27T08:14:47Z</dcterms:created>
  <dcterms:modified xsi:type="dcterms:W3CDTF">2013-02-27T11:29:33Z</dcterms:modified>
  <cp:category/>
  <cp:version/>
  <cp:contentType/>
  <cp:contentStatus/>
</cp:coreProperties>
</file>